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Schule\DBI_INFSYS\Excel\Arbeitsblätter\Excel-Übungen\Fachschule I\"/>
    </mc:Choice>
  </mc:AlternateContent>
  <xr:revisionPtr revIDLastSave="0" documentId="13_ncr:1_{D76DAEDF-1506-48E6-B9D6-B18F09B2B73D}" xr6:coauthVersionLast="47" xr6:coauthVersionMax="47" xr10:uidLastSave="{00000000-0000-0000-0000-000000000000}"/>
  <bookViews>
    <workbookView xWindow="1170" yWindow="975" windowWidth="26640" windowHeight="20625" tabRatio="829" xr2:uid="{00000000-000D-0000-FFFF-FFFF00000000}"/>
  </bookViews>
  <sheets>
    <sheet name="Übernachtungen" sheetId="29" r:id="rId1"/>
    <sheet name="Funktionen" sheetId="7" r:id="rId2"/>
    <sheet name="Funktionen2" sheetId="26" r:id="rId3"/>
    <sheet name="Absolute Bezüge" sheetId="12" r:id="rId4"/>
    <sheet name="Wenn()-Funktion" sheetId="17" r:id="rId5"/>
    <sheet name="benutzerdefiniertes Format" sheetId="23" state="hidden" r:id="rId6"/>
    <sheet name="Drucken" sheetId="24" state="hidden" r:id="rId7"/>
    <sheet name="Formatierung" sheetId="13" state="hidden" r:id="rId8"/>
    <sheet name="Zeilen Spalten" sheetId="10" state="hidden" r:id="rId9"/>
    <sheet name="Ausblenden" sheetId="9" state="hidden" r:id="rId10"/>
    <sheet name="Sortieren" sheetId="6" r:id="rId11"/>
    <sheet name="Ersetzen" sheetId="1" r:id="rId12"/>
    <sheet name="Fehlermeldungen" sheetId="18" r:id="rId13"/>
    <sheet name="Kopieren-Einfügen" sheetId="19" state="hidden" r:id="rId14"/>
    <sheet name="Tastaturkürzel" sheetId="20" state="hidden" r:id="rId15"/>
    <sheet name="Grafik einfügen - Zeichnen" sheetId="21" state="hidden" r:id="rId16"/>
    <sheet name="Fenster" sheetId="22" state="hidden" r:id="rId17"/>
    <sheet name="Seitenansicht" sheetId="3" state="hidden" r:id="rId18"/>
  </sheets>
  <externalReferences>
    <externalReference r:id="rId19"/>
  </externalReferences>
  <definedNames>
    <definedName name="MWST">[1]Tabelle1!#REF!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7" l="1"/>
  <c r="B44" i="17"/>
  <c r="B43" i="17"/>
  <c r="B42" i="17"/>
  <c r="B41" i="17"/>
  <c r="H61" i="6"/>
  <c r="D61" i="6"/>
  <c r="D9" i="18"/>
  <c r="D3" i="18"/>
  <c r="D10" i="18"/>
  <c r="D7" i="18"/>
  <c r="D5" i="18"/>
  <c r="D2" i="18"/>
  <c r="C42" i="17"/>
  <c r="C43" i="17"/>
  <c r="C44" i="17"/>
  <c r="C45" i="17"/>
  <c r="C41" i="17"/>
  <c r="D12" i="18"/>
  <c r="D43" i="17" l="1"/>
  <c r="D42" i="17"/>
  <c r="D44" i="17"/>
  <c r="D41" i="17"/>
  <c r="D45" i="17"/>
</calcChain>
</file>

<file path=xl/sharedStrings.xml><?xml version="1.0" encoding="utf-8"?>
<sst xmlns="http://schemas.openxmlformats.org/spreadsheetml/2006/main" count="418" uniqueCount="181">
  <si>
    <t>weiß nicht...</t>
  </si>
  <si>
    <t>Tja...</t>
  </si>
  <si>
    <t>vier mal</t>
  </si>
  <si>
    <t>Jahr</t>
  </si>
  <si>
    <t>Einfügen</t>
  </si>
  <si>
    <t>Löschen</t>
  </si>
  <si>
    <t>Größe verändern</t>
  </si>
  <si>
    <t>Zeilenumbruch</t>
  </si>
  <si>
    <t>Ränder</t>
  </si>
  <si>
    <t>Schaltfläche Layout</t>
  </si>
  <si>
    <t>Navigation</t>
  </si>
  <si>
    <t>Bearbeitungsmodus</t>
  </si>
  <si>
    <t>Markieren</t>
  </si>
  <si>
    <t>Montag</t>
  </si>
  <si>
    <t>Dienstag</t>
  </si>
  <si>
    <t>Mittwoch</t>
  </si>
  <si>
    <t>Donnerstag</t>
  </si>
  <si>
    <t>Freitag</t>
  </si>
  <si>
    <t>Samstag</t>
  </si>
  <si>
    <t>Sonntag</t>
  </si>
  <si>
    <t>Woche 2</t>
  </si>
  <si>
    <t>Woche 1</t>
  </si>
  <si>
    <t>Vormittagsdienst</t>
  </si>
  <si>
    <t>Nachmittagsdienst</t>
  </si>
  <si>
    <t>Nachtdienst</t>
  </si>
  <si>
    <t>Frühdienst</t>
  </si>
  <si>
    <t>Lechner</t>
  </si>
  <si>
    <t>Schneider</t>
  </si>
  <si>
    <t>Herrmann</t>
  </si>
  <si>
    <t>Zach</t>
  </si>
  <si>
    <t>In der zweiten Woche sollen Sie die Dienste von Mitarbeiterin Schneider übernehmen. Ersetzen Sie in der 2ten Woche den Namen Schneider durch Ihren Namen!</t>
  </si>
  <si>
    <t>Name</t>
  </si>
  <si>
    <t>Vorname</t>
  </si>
  <si>
    <t>Abteilung</t>
  </si>
  <si>
    <t>Rechnungsdatum</t>
  </si>
  <si>
    <t>heutiges Datum</t>
  </si>
  <si>
    <t>fällig seit Tagen</t>
  </si>
  <si>
    <t>Gehalt</t>
  </si>
  <si>
    <t>Filiale</t>
  </si>
  <si>
    <t>Beate</t>
  </si>
  <si>
    <t>Widemann</t>
  </si>
  <si>
    <t>Vertrieb</t>
  </si>
  <si>
    <t>Berlin</t>
  </si>
  <si>
    <t>Robert</t>
  </si>
  <si>
    <t>Reisner</t>
  </si>
  <si>
    <t>Versand</t>
  </si>
  <si>
    <t>Dieter</t>
  </si>
  <si>
    <t>Thurgau</t>
  </si>
  <si>
    <t>Verwaltung</t>
  </si>
  <si>
    <t>Frankfurt</t>
  </si>
  <si>
    <t>Rudolf</t>
  </si>
  <si>
    <t>Rosenberg</t>
  </si>
  <si>
    <t>Guntram</t>
  </si>
  <si>
    <t>Wimberger</t>
  </si>
  <si>
    <t>Marketing</t>
  </si>
  <si>
    <t>München</t>
  </si>
  <si>
    <t xml:space="preserve">Johann </t>
  </si>
  <si>
    <t>Wilhelms</t>
  </si>
  <si>
    <t>Rita</t>
  </si>
  <si>
    <t>Sperber</t>
  </si>
  <si>
    <t>Gunther</t>
  </si>
  <si>
    <t>Schwapp</t>
  </si>
  <si>
    <t>Heinrich</t>
  </si>
  <si>
    <t>Querin</t>
  </si>
  <si>
    <t>Bertram</t>
  </si>
  <si>
    <t>Stuttgart</t>
  </si>
  <si>
    <t>Greta</t>
  </si>
  <si>
    <t>Meier</t>
  </si>
  <si>
    <t>Petra</t>
  </si>
  <si>
    <t>Huber</t>
  </si>
  <si>
    <t>Peter</t>
  </si>
  <si>
    <t>Berger</t>
  </si>
  <si>
    <t>Iris</t>
  </si>
  <si>
    <t>Gruber</t>
  </si>
  <si>
    <t>Anton</t>
  </si>
  <si>
    <t>Svenson</t>
  </si>
  <si>
    <t>Christian</t>
  </si>
  <si>
    <t>Schwarz</t>
  </si>
  <si>
    <t>Joachim</t>
  </si>
  <si>
    <t>Mannheim</t>
  </si>
  <si>
    <t>Wagner</t>
  </si>
  <si>
    <t>Eduard</t>
  </si>
  <si>
    <t>Böck</t>
  </si>
  <si>
    <t>Elisabeth</t>
  </si>
  <si>
    <t>Muster</t>
  </si>
  <si>
    <t>Renate</t>
  </si>
  <si>
    <t>Johnson</t>
  </si>
  <si>
    <t>Steve</t>
  </si>
  <si>
    <t>Sanders</t>
  </si>
  <si>
    <t>Michael</t>
  </si>
  <si>
    <t>Sigrid</t>
  </si>
  <si>
    <t>Frank</t>
  </si>
  <si>
    <t>Johannes</t>
  </si>
  <si>
    <t>Lang</t>
  </si>
  <si>
    <t>Werner</t>
  </si>
  <si>
    <t>Gehalt vorher</t>
  </si>
  <si>
    <t>Gehalt nachher</t>
  </si>
  <si>
    <t>Gehaltserhöhung:</t>
  </si>
  <si>
    <t>Franz</t>
  </si>
  <si>
    <t>Julia</t>
  </si>
  <si>
    <t>MitarbeiterIn</t>
  </si>
  <si>
    <t>Anteil am Umsatz</t>
  </si>
  <si>
    <t>Umsatz</t>
  </si>
  <si>
    <t>Gesamtumsatz</t>
  </si>
  <si>
    <t>hmm...</t>
  </si>
  <si>
    <t>mal sehn...</t>
  </si>
  <si>
    <t>Summe:</t>
  </si>
  <si>
    <t>Anzahl der Zahlen:</t>
  </si>
  <si>
    <t>Größter Wert:</t>
  </si>
  <si>
    <t>Kleinster Wert:</t>
  </si>
  <si>
    <t>Durchschnitt:</t>
  </si>
  <si>
    <t xml:space="preserve">Mitarbeiter </t>
  </si>
  <si>
    <t>Provision (Betrag)</t>
  </si>
  <si>
    <t>Lutz</t>
  </si>
  <si>
    <t>Hermann</t>
  </si>
  <si>
    <t>Provison A (Umsatz weniger als 20000)</t>
  </si>
  <si>
    <t>Provision B (Umsatz ab 20000)</t>
  </si>
  <si>
    <t>AEG</t>
  </si>
  <si>
    <t>76600 LAVAMAT</t>
  </si>
  <si>
    <t>Whirlpool</t>
  </si>
  <si>
    <t>AWM 6141</t>
  </si>
  <si>
    <t>Miele</t>
  </si>
  <si>
    <t>W451</t>
  </si>
  <si>
    <t>1045 EL LAVAMAT</t>
  </si>
  <si>
    <t>Elin</t>
  </si>
  <si>
    <t>WA A 100 E</t>
  </si>
  <si>
    <t xml:space="preserve"> nicht lagernd </t>
  </si>
  <si>
    <t>Eudora</t>
  </si>
  <si>
    <t>WA 755</t>
  </si>
  <si>
    <t>W 2260 WPS</t>
  </si>
  <si>
    <t>Bosch</t>
  </si>
  <si>
    <t>WFL 2800</t>
  </si>
  <si>
    <t>WFO 32 42</t>
  </si>
  <si>
    <t>Marke</t>
  </si>
  <si>
    <t>Typ</t>
  </si>
  <si>
    <t>Preis</t>
  </si>
  <si>
    <t>Preisliste Waschmaschinen</t>
  </si>
  <si>
    <t>Anzahl lagernd:</t>
  </si>
  <si>
    <t>Billigste Waschmaschine:</t>
  </si>
  <si>
    <t>Teuerste Waschmaschine:</t>
  </si>
  <si>
    <t>Durchschnittlicher Preis:</t>
  </si>
  <si>
    <t>Können Sie die Fehlermeldungen erklären?</t>
  </si>
  <si>
    <t>KundenNr</t>
  </si>
  <si>
    <t>Bergmann</t>
  </si>
  <si>
    <t>Brunner</t>
  </si>
  <si>
    <t>Czech</t>
  </si>
  <si>
    <t>Doppler</t>
  </si>
  <si>
    <t>Ertle</t>
  </si>
  <si>
    <t>Fischer</t>
  </si>
  <si>
    <t>Gärtner</t>
  </si>
  <si>
    <t>Gerlach</t>
  </si>
  <si>
    <t>Graf</t>
  </si>
  <si>
    <t>Grahl</t>
  </si>
  <si>
    <t>Hofherr</t>
  </si>
  <si>
    <t>Auftragswert</t>
  </si>
  <si>
    <t>Werbegeschenk</t>
  </si>
  <si>
    <t>Armbanduhr</t>
  </si>
  <si>
    <t>Weinflasche</t>
  </si>
  <si>
    <t>Auftragswert unter € 5000:</t>
  </si>
  <si>
    <t>Auftragswert € 5000 oder mehr:</t>
  </si>
  <si>
    <r>
      <t>Kunden, die mehr als 30 Tage nicht bezahlt haben, bekommen eine</t>
    </r>
    <r>
      <rPr>
        <b/>
        <sz val="10"/>
        <rFont val="Arial"/>
        <family val="2"/>
      </rPr>
      <t/>
    </r>
  </si>
  <si>
    <t>Geboren am</t>
  </si>
  <si>
    <t>Einstellungsjahr</t>
  </si>
  <si>
    <t>Gesamt:</t>
  </si>
  <si>
    <t>Grün</t>
  </si>
  <si>
    <t>Berechnen Sie die Ergebnisse jeweils für den gesamten blauen Bereich!</t>
  </si>
  <si>
    <t>Anzahlen der Zellen mit Text:</t>
  </si>
  <si>
    <t>Berechnen Sie die Ergebnisse für den gesamten blauen Bereich!</t>
  </si>
  <si>
    <t>Belegungshäufigkeit in Tagen der Zimmer</t>
  </si>
  <si>
    <t>Monat</t>
  </si>
  <si>
    <t>Jänner</t>
  </si>
  <si>
    <t>Tage</t>
  </si>
  <si>
    <t>Übernachtungen</t>
  </si>
  <si>
    <t>Auslastung</t>
  </si>
  <si>
    <t>Ertrag pro Übernachtung</t>
  </si>
  <si>
    <t>Zimmer 101</t>
  </si>
  <si>
    <t>Zimmer 201</t>
  </si>
  <si>
    <t>Berechne den Gehalt nach der Gehaltserhöhung und darunter den Anteil am Umsatz - verwenden Sie sinnvolle Zellenformate!</t>
  </si>
  <si>
    <t>Zahlungserinnerung</t>
  </si>
  <si>
    <r>
      <t xml:space="preserve">1. Die Tabelle soll </t>
    </r>
    <r>
      <rPr>
        <b/>
        <sz val="10"/>
        <rFont val="Arial"/>
        <family val="2"/>
      </rPr>
      <t>zunächst nach Filiale</t>
    </r>
    <r>
      <rPr>
        <sz val="10"/>
        <rFont val="Arial"/>
        <family val="2"/>
      </rPr>
      <t xml:space="preserve">, innerhalb der Filialen nach </t>
    </r>
    <r>
      <rPr>
        <b/>
        <sz val="10"/>
        <rFont val="Arial"/>
        <family val="2"/>
      </rPr>
      <t>Namen</t>
    </r>
    <r>
      <rPr>
        <sz val="10"/>
        <rFont val="Arial"/>
        <family val="2"/>
      </rPr>
      <t xml:space="preserve"> sortiert werden.
Benutzen Sie die erweiterte Sortierfunktion im Menü.</t>
    </r>
  </si>
  <si>
    <r>
      <t xml:space="preserve">2. Sortieren Sie die Tabelle </t>
    </r>
    <r>
      <rPr>
        <sz val="10"/>
        <rFont val="Arial"/>
        <family val="2"/>
      </rPr>
      <t>nach</t>
    </r>
    <r>
      <rPr>
        <b/>
        <sz val="10"/>
        <rFont val="Arial"/>
        <family val="2"/>
      </rPr>
      <t xml:space="preserve"> Einstellungsjahr</t>
    </r>
    <r>
      <rPr>
        <sz val="10"/>
        <rFont val="Arial"/>
        <family val="2"/>
      </rPr>
      <t>, ohne das Gesamtergebnis zu verschieben: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</si>
</sst>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[$€]\ * #,##0.00_-;\-[$€]\ * #,##0.00_-;_-[$€]\ * &quot;-&quot;??_-;_-@_-"/>
    <numFmt numFmtId="165" formatCode="_-* #,##0_-;\-* #,##0_-;_-* &quot;-&quot;??_-;_-@_-"/>
    <numFmt numFmtId="166" formatCode="_(&quot;€&quot;\ * #,##0_);_(&quot;€&quot;\ * \(#,##0\);_(&quot;€&quot;\ * &quot;-&quot;_);_(@_)"/>
    <numFmt numFmtId="167" formatCode="00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0" borderId="2" xfId="0" applyBorder="1"/>
    <xf numFmtId="14" fontId="0" fillId="0" borderId="1" xfId="0" applyNumberFormat="1" applyBorder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right"/>
    </xf>
    <xf numFmtId="165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6" fontId="0" fillId="0" borderId="1" xfId="3" applyNumberFormat="1" applyFont="1" applyBorder="1"/>
    <xf numFmtId="166" fontId="0" fillId="0" borderId="1" xfId="0" applyNumberFormat="1" applyBorder="1"/>
    <xf numFmtId="10" fontId="0" fillId="0" borderId="4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164" fontId="0" fillId="0" borderId="1" xfId="2" applyFont="1" applyBorder="1"/>
    <xf numFmtId="0" fontId="4" fillId="5" borderId="1" xfId="0" applyFont="1" applyFill="1" applyBorder="1"/>
    <xf numFmtId="0" fontId="4" fillId="5" borderId="3" xfId="0" applyFont="1" applyFill="1" applyBorder="1"/>
    <xf numFmtId="0" fontId="6" fillId="6" borderId="8" xfId="0" applyFont="1" applyFill="1" applyBorder="1" applyAlignment="1">
      <alignment horizontal="center"/>
    </xf>
    <xf numFmtId="14" fontId="6" fillId="6" borderId="8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5" borderId="4" xfId="0" applyFont="1" applyFill="1" applyBorder="1"/>
    <xf numFmtId="166" fontId="4" fillId="5" borderId="4" xfId="0" applyNumberFormat="1" applyFont="1" applyFill="1" applyBorder="1"/>
    <xf numFmtId="0" fontId="0" fillId="0" borderId="11" xfId="0" applyBorder="1" applyAlignment="1">
      <alignment horizontal="center"/>
    </xf>
    <xf numFmtId="1" fontId="4" fillId="5" borderId="4" xfId="0" applyNumberFormat="1" applyFont="1" applyFill="1" applyBorder="1" applyAlignment="1">
      <alignment horizontal="center"/>
    </xf>
    <xf numFmtId="166" fontId="0" fillId="0" borderId="11" xfId="3" applyNumberFormat="1" applyFont="1" applyBorder="1"/>
    <xf numFmtId="0" fontId="0" fillId="0" borderId="11" xfId="0" applyBorder="1"/>
    <xf numFmtId="0" fontId="4" fillId="7" borderId="20" xfId="0" applyFont="1" applyFill="1" applyBorder="1" applyAlignment="1">
      <alignment horizontal="right"/>
    </xf>
    <xf numFmtId="0" fontId="4" fillId="7" borderId="21" xfId="0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left"/>
    </xf>
    <xf numFmtId="0" fontId="0" fillId="0" borderId="23" xfId="0" applyBorder="1"/>
    <xf numFmtId="0" fontId="0" fillId="0" borderId="25" xfId="0" applyBorder="1"/>
    <xf numFmtId="43" fontId="0" fillId="0" borderId="0" xfId="1" applyFont="1" applyBorder="1"/>
    <xf numFmtId="0" fontId="0" fillId="0" borderId="27" xfId="0" applyBorder="1"/>
    <xf numFmtId="0" fontId="2" fillId="0" borderId="0" xfId="4"/>
    <xf numFmtId="0" fontId="0" fillId="0" borderId="0" xfId="5" applyNumberFormat="1" applyFont="1"/>
    <xf numFmtId="8" fontId="0" fillId="9" borderId="1" xfId="0" applyNumberFormat="1" applyFill="1" applyBorder="1"/>
    <xf numFmtId="0" fontId="0" fillId="9" borderId="1" xfId="0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44" fontId="0" fillId="0" borderId="1" xfId="3" applyFont="1" applyBorder="1"/>
    <xf numFmtId="0" fontId="0" fillId="0" borderId="24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8" xfId="0" applyBorder="1" applyAlignment="1">
      <alignment wrapText="1"/>
    </xf>
    <xf numFmtId="0" fontId="4" fillId="10" borderId="9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9" fontId="4" fillId="10" borderId="9" xfId="0" applyNumberFormat="1" applyFont="1" applyFill="1" applyBorder="1" applyAlignment="1">
      <alignment horizontal="center"/>
    </xf>
    <xf numFmtId="9" fontId="4" fillId="10" borderId="10" xfId="0" applyNumberFormat="1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 vertical="top" wrapText="1"/>
    </xf>
    <xf numFmtId="0" fontId="0" fillId="10" borderId="3" xfId="0" applyFill="1" applyBorder="1" applyAlignment="1">
      <alignment horizontal="left" vertical="center" wrapText="1"/>
    </xf>
    <xf numFmtId="0" fontId="0" fillId="10" borderId="21" xfId="0" applyFill="1" applyBorder="1" applyAlignment="1">
      <alignment horizontal="left" vertical="center" wrapText="1"/>
    </xf>
    <xf numFmtId="0" fontId="0" fillId="10" borderId="4" xfId="0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right"/>
    </xf>
    <xf numFmtId="0" fontId="4" fillId="7" borderId="30" xfId="0" applyFont="1" applyFill="1" applyBorder="1" applyAlignment="1">
      <alignment horizontal="right"/>
    </xf>
    <xf numFmtId="0" fontId="4" fillId="7" borderId="20" xfId="0" applyFont="1" applyFill="1" applyBorder="1" applyAlignment="1">
      <alignment horizontal="right"/>
    </xf>
    <xf numFmtId="0" fontId="4" fillId="7" borderId="21" xfId="0" applyFont="1" applyFill="1" applyBorder="1" applyAlignment="1">
      <alignment horizontal="right"/>
    </xf>
    <xf numFmtId="0" fontId="4" fillId="7" borderId="31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righ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21" xfId="0" applyFont="1" applyFill="1" applyBorder="1" applyAlignment="1">
      <alignment horizontal="right"/>
    </xf>
    <xf numFmtId="0" fontId="3" fillId="10" borderId="3" xfId="0" applyFont="1" applyFill="1" applyBorder="1" applyAlignment="1">
      <alignment horizontal="left" wrapText="1"/>
    </xf>
    <xf numFmtId="0" fontId="0" fillId="10" borderId="21" xfId="0" applyFill="1" applyBorder="1" applyAlignment="1">
      <alignment horizontal="left" wrapText="1"/>
    </xf>
    <xf numFmtId="0" fontId="0" fillId="10" borderId="4" xfId="0" applyFill="1" applyBorder="1" applyAlignment="1">
      <alignment horizontal="left" wrapText="1"/>
    </xf>
    <xf numFmtId="0" fontId="5" fillId="10" borderId="32" xfId="0" applyFont="1" applyFill="1" applyBorder="1" applyAlignment="1">
      <alignment horizontal="right"/>
    </xf>
    <xf numFmtId="0" fontId="5" fillId="10" borderId="33" xfId="0" applyFont="1" applyFill="1" applyBorder="1" applyAlignment="1">
      <alignment horizontal="right"/>
    </xf>
    <xf numFmtId="0" fontId="5" fillId="10" borderId="34" xfId="0" applyFont="1" applyFill="1" applyBorder="1" applyAlignment="1">
      <alignment horizontal="right"/>
    </xf>
    <xf numFmtId="0" fontId="5" fillId="10" borderId="35" xfId="0" applyFont="1" applyFill="1" applyBorder="1" applyAlignment="1">
      <alignment horizontal="right"/>
    </xf>
    <xf numFmtId="0" fontId="0" fillId="10" borderId="32" xfId="0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3" fillId="10" borderId="3" xfId="0" applyFont="1" applyFill="1" applyBorder="1" applyAlignment="1">
      <alignment vertical="center" wrapText="1"/>
    </xf>
    <xf numFmtId="0" fontId="0" fillId="10" borderId="21" xfId="0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3" fillId="10" borderId="3" xfId="0" applyFont="1" applyFill="1" applyBorder="1" applyAlignment="1">
      <alignment horizontal="left" vertical="center"/>
    </xf>
    <xf numFmtId="0" fontId="0" fillId="10" borderId="21" xfId="0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3" xfId="0" applyFill="1" applyBorder="1" applyAlignment="1">
      <alignment horizontal="left" wrapText="1"/>
    </xf>
    <xf numFmtId="0" fontId="0" fillId="4" borderId="0" xfId="0" applyFill="1" applyAlignment="1">
      <alignment horizontal="center"/>
    </xf>
  </cellXfs>
  <cellStyles count="7">
    <cellStyle name="Euro" xfId="2" xr:uid="{00000000-0005-0000-0000-000000000000}"/>
    <cellStyle name="Komma" xfId="1" builtinId="3"/>
    <cellStyle name="Prozent 2" xfId="5" xr:uid="{00000000-0005-0000-0000-000002000000}"/>
    <cellStyle name="Standard" xfId="0" builtinId="0"/>
    <cellStyle name="Standard 2" xfId="4" xr:uid="{00000000-0005-0000-0000-000004000000}"/>
    <cellStyle name="Standard 2 2" xfId="6" xr:uid="{00000000-0005-0000-0000-000005000000}"/>
    <cellStyle name="Währung" xfId="3" builtinId="4"/>
  </cellStyles>
  <dxfs count="0"/>
  <tableStyles count="0" defaultTableStyle="TableStyleMedium2" defaultPivotStyle="PivotStyleLight16"/>
  <colors>
    <mruColors>
      <color rgb="FF99CCFF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0</xdr:row>
      <xdr:rowOff>114298</xdr:rowOff>
    </xdr:from>
    <xdr:to>
      <xdr:col>16</xdr:col>
      <xdr:colOff>114301</xdr:colOff>
      <xdr:row>30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43476" y="114298"/>
          <a:ext cx="7715250" cy="5610227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Benennen Sie das Tabellenblatt in „Übernachtungen“.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Stellen Sie das Design Ion-Sitzungssaal ein.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Überschriftenzeile: Zeilenhöhe 45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Zelle B7: benutzerdefiniertes Format „Tage“ zuweisen.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Füllen Sie die Zimmer mit Hilfe der AutoAusfüllen-Funktion aus (siehe Abbildung).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Berechnen Sie anhand der oben eingegebenen Tage den Prozentanteil der Auslastung. Weisen Sie außerdem das Prozentformat zu.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Gestalten Sie die abgebildete Tabelle (siehe rechts):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achten Sie auf Formatierungen wie fett, kursiv, Zeilenumbrüche, …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Ausrichtungen in den Zellen laut Abbildung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Rahmenlinien laut Abbildung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Verwenden Sie Farben nur mehr aus den Designfarben – Sie müssen nicht unbedingt die gleichen Farben verwenden!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Arbeiten Sie anschließend mit einer bedingten Formatierung und weisen Sie die richtigen Symbolsätze zu. 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Übernachtungen: Kategorie Indikatoren (3 Symbole – Ohne Kreis )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Ertrag pro Übernachtung: Kategorie Formen (3 Ampeln mit Rand)</a:t>
          </a: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Ändern Sie die Regel zusätzlich ab mit folgenden Einstellungen: 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Speichername: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AT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Familienname_Gesamtübung</a:t>
          </a:r>
        </a:p>
        <a:p>
          <a:endParaRPr lang="de-AT">
            <a:effectLst/>
          </a:endParaRPr>
        </a:p>
        <a:p>
          <a:r>
            <a:rPr lang="de-A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Kopf- und</a:t>
          </a:r>
          <a:r>
            <a:rPr lang="de-A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Fußzeile für ALLE TAbellenblätter wie gewohnt!</a:t>
          </a:r>
          <a:endParaRPr lang="de-AT">
            <a:effectLst/>
          </a:endParaRPr>
        </a:p>
        <a:p>
          <a:endParaRPr lang="de-A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190500</xdr:colOff>
      <xdr:row>11</xdr:row>
      <xdr:rowOff>66675</xdr:rowOff>
    </xdr:from>
    <xdr:to>
      <xdr:col>19</xdr:col>
      <xdr:colOff>724489</xdr:colOff>
      <xdr:row>33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2925" y="2162175"/>
          <a:ext cx="3581989" cy="4229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247652</xdr:colOff>
      <xdr:row>17</xdr:row>
      <xdr:rowOff>180974</xdr:rowOff>
    </xdr:from>
    <xdr:to>
      <xdr:col>12</xdr:col>
      <xdr:colOff>447676</xdr:colOff>
      <xdr:row>19</xdr:row>
      <xdr:rowOff>164467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82077" y="3419474"/>
          <a:ext cx="962024" cy="364493"/>
        </a:xfrm>
        <a:prstGeom prst="rect">
          <a:avLst/>
        </a:prstGeom>
      </xdr:spPr>
    </xdr:pic>
    <xdr:clientData/>
  </xdr:twoCellAnchor>
  <xdr:twoCellAnchor editAs="oneCell">
    <xdr:from>
      <xdr:col>11</xdr:col>
      <xdr:colOff>247652</xdr:colOff>
      <xdr:row>21</xdr:row>
      <xdr:rowOff>9525</xdr:rowOff>
    </xdr:from>
    <xdr:to>
      <xdr:col>12</xdr:col>
      <xdr:colOff>447676</xdr:colOff>
      <xdr:row>22</xdr:row>
      <xdr:rowOff>163453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82077" y="4010025"/>
          <a:ext cx="962024" cy="344428"/>
        </a:xfrm>
        <a:prstGeom prst="rect">
          <a:avLst/>
        </a:prstGeom>
      </xdr:spPr>
    </xdr:pic>
    <xdr:clientData/>
  </xdr:twoCellAnchor>
  <xdr:twoCellAnchor editAs="oneCell">
    <xdr:from>
      <xdr:col>11</xdr:col>
      <xdr:colOff>104776</xdr:colOff>
      <xdr:row>23</xdr:row>
      <xdr:rowOff>66675</xdr:rowOff>
    </xdr:from>
    <xdr:to>
      <xdr:col>14</xdr:col>
      <xdr:colOff>371476</xdr:colOff>
      <xdr:row>27</xdr:row>
      <xdr:rowOff>55898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39201" y="4448175"/>
          <a:ext cx="2552700" cy="751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ule/DBI_INFSYS/Modul%204_Excel/Arbeitsbl&#228;tter/Excel-&#220;bungen/Fachschule%20I/08_WH%20Berechnungen_Anga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msatzberechnung"/>
      <sheetName val="Feinkost"/>
      <sheetName val="Stipendium"/>
      <sheetName val="Tabelle1"/>
      <sheetName val="Verkaufszahlen"/>
      <sheetName val="Verkaufserloes"/>
      <sheetName val="Abverkauf"/>
      <sheetName val="Resüme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tabSelected="1" workbookViewId="0">
      <selection activeCell="A26" sqref="A26"/>
    </sheetView>
  </sheetViews>
  <sheetFormatPr baseColWidth="10" defaultRowHeight="15" x14ac:dyDescent="0.25"/>
  <cols>
    <col min="1" max="3" width="11.42578125" style="44"/>
    <col min="4" max="4" width="16.7109375" style="44" customWidth="1"/>
    <col min="5" max="16384" width="11.42578125" style="44"/>
  </cols>
  <sheetData>
    <row r="1" spans="1:4" x14ac:dyDescent="0.25">
      <c r="A1" s="44" t="s">
        <v>168</v>
      </c>
    </row>
    <row r="3" spans="1:4" x14ac:dyDescent="0.25">
      <c r="A3" s="44" t="s">
        <v>169</v>
      </c>
      <c r="B3" s="44" t="s">
        <v>170</v>
      </c>
    </row>
    <row r="5" spans="1:4" x14ac:dyDescent="0.25">
      <c r="A5" s="44" t="s">
        <v>3</v>
      </c>
      <c r="B5" s="44">
        <v>2014</v>
      </c>
    </row>
    <row r="7" spans="1:4" x14ac:dyDescent="0.25">
      <c r="A7" s="44" t="s">
        <v>171</v>
      </c>
      <c r="B7" s="44">
        <v>31</v>
      </c>
    </row>
    <row r="9" spans="1:4" x14ac:dyDescent="0.25">
      <c r="B9" s="44" t="s">
        <v>172</v>
      </c>
      <c r="C9" s="44" t="s">
        <v>173</v>
      </c>
      <c r="D9" s="44" t="s">
        <v>174</v>
      </c>
    </row>
    <row r="10" spans="1:4" x14ac:dyDescent="0.25">
      <c r="A10" s="44" t="s">
        <v>175</v>
      </c>
      <c r="B10" s="44">
        <v>20</v>
      </c>
      <c r="C10" s="45"/>
      <c r="D10" s="44">
        <v>40</v>
      </c>
    </row>
    <row r="11" spans="1:4" x14ac:dyDescent="0.25">
      <c r="B11" s="44">
        <v>21</v>
      </c>
      <c r="C11" s="45"/>
      <c r="D11" s="44">
        <v>37.5</v>
      </c>
    </row>
    <row r="12" spans="1:4" x14ac:dyDescent="0.25">
      <c r="B12" s="44">
        <v>17</v>
      </c>
      <c r="C12" s="45"/>
      <c r="D12" s="44">
        <v>55.15</v>
      </c>
    </row>
    <row r="13" spans="1:4" x14ac:dyDescent="0.25">
      <c r="B13" s="44">
        <v>11</v>
      </c>
      <c r="C13" s="45"/>
      <c r="D13" s="44">
        <v>56</v>
      </c>
    </row>
    <row r="14" spans="1:4" x14ac:dyDescent="0.25">
      <c r="B14" s="44">
        <v>24</v>
      </c>
      <c r="C14" s="45"/>
      <c r="D14" s="44">
        <v>34</v>
      </c>
    </row>
    <row r="15" spans="1:4" x14ac:dyDescent="0.25">
      <c r="B15" s="44">
        <v>30</v>
      </c>
      <c r="C15" s="45"/>
      <c r="D15" s="44">
        <v>42</v>
      </c>
    </row>
    <row r="16" spans="1:4" x14ac:dyDescent="0.25">
      <c r="A16" s="44" t="s">
        <v>176</v>
      </c>
      <c r="B16" s="44">
        <v>14</v>
      </c>
      <c r="C16" s="45"/>
      <c r="D16" s="44">
        <v>65</v>
      </c>
    </row>
    <row r="17" spans="2:4" x14ac:dyDescent="0.25">
      <c r="B17" s="44">
        <v>28</v>
      </c>
      <c r="C17" s="45"/>
      <c r="D17" s="44">
        <v>58</v>
      </c>
    </row>
    <row r="18" spans="2:4" x14ac:dyDescent="0.25">
      <c r="B18" s="44">
        <v>14</v>
      </c>
      <c r="C18" s="45"/>
      <c r="D18" s="44">
        <v>27</v>
      </c>
    </row>
    <row r="19" spans="2:4" x14ac:dyDescent="0.25">
      <c r="B19" s="44">
        <v>25</v>
      </c>
      <c r="C19" s="45"/>
      <c r="D19" s="44">
        <v>34</v>
      </c>
    </row>
    <row r="20" spans="2:4" x14ac:dyDescent="0.25">
      <c r="B20" s="44">
        <v>31</v>
      </c>
      <c r="C20" s="45"/>
      <c r="D20" s="44">
        <v>45.5</v>
      </c>
    </row>
    <row r="21" spans="2:4" x14ac:dyDescent="0.25">
      <c r="B21" s="44">
        <v>30</v>
      </c>
      <c r="C21" s="45"/>
      <c r="D21" s="44">
        <v>44.5</v>
      </c>
    </row>
    <row r="22" spans="2:4" x14ac:dyDescent="0.25">
      <c r="B22" s="44">
        <v>5</v>
      </c>
      <c r="C22" s="45"/>
      <c r="D22" s="44">
        <v>67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61"/>
  <sheetViews>
    <sheetView workbookViewId="0">
      <selection activeCell="C25" sqref="C25"/>
    </sheetView>
  </sheetViews>
  <sheetFormatPr baseColWidth="10" defaultRowHeight="12.75" x14ac:dyDescent="0.2"/>
  <cols>
    <col min="1" max="1" width="5.7109375" customWidth="1"/>
    <col min="5" max="5" width="12.7109375" bestFit="1" customWidth="1"/>
    <col min="7" max="7" width="12.7109375" customWidth="1"/>
    <col min="8" max="8" width="15.42578125" bestFit="1" customWidth="1"/>
  </cols>
  <sheetData>
    <row r="2" spans="2:8" ht="27" customHeight="1" x14ac:dyDescent="0.2">
      <c r="B2" s="87" t="s">
        <v>179</v>
      </c>
      <c r="C2" s="88"/>
      <c r="D2" s="88"/>
      <c r="E2" s="88"/>
      <c r="F2" s="88"/>
      <c r="G2" s="88"/>
      <c r="H2" s="89"/>
    </row>
    <row r="4" spans="2:8" x14ac:dyDescent="0.2">
      <c r="B4" s="9" t="s">
        <v>31</v>
      </c>
      <c r="C4" s="9" t="s">
        <v>32</v>
      </c>
      <c r="D4" s="9" t="s">
        <v>37</v>
      </c>
      <c r="E4" s="9" t="s">
        <v>161</v>
      </c>
      <c r="F4" s="9" t="s">
        <v>33</v>
      </c>
      <c r="G4" s="9" t="s">
        <v>38</v>
      </c>
      <c r="H4" s="9" t="s">
        <v>162</v>
      </c>
    </row>
    <row r="5" spans="2:8" x14ac:dyDescent="0.2">
      <c r="B5" s="4" t="s">
        <v>40</v>
      </c>
      <c r="C5" s="4" t="s">
        <v>39</v>
      </c>
      <c r="D5" s="13">
        <v>3000</v>
      </c>
      <c r="E5" s="7">
        <v>14739</v>
      </c>
      <c r="F5" s="4" t="s">
        <v>41</v>
      </c>
      <c r="G5" s="4" t="s">
        <v>42</v>
      </c>
      <c r="H5" s="29">
        <v>1972</v>
      </c>
    </row>
    <row r="6" spans="2:8" x14ac:dyDescent="0.2">
      <c r="B6" s="4" t="s">
        <v>44</v>
      </c>
      <c r="C6" s="4" t="s">
        <v>43</v>
      </c>
      <c r="D6" s="13">
        <v>2800</v>
      </c>
      <c r="E6" s="7">
        <v>19688</v>
      </c>
      <c r="F6" s="4" t="s">
        <v>45</v>
      </c>
      <c r="G6" s="4" t="s">
        <v>42</v>
      </c>
      <c r="H6" s="29">
        <v>1982</v>
      </c>
    </row>
    <row r="7" spans="2:8" x14ac:dyDescent="0.2">
      <c r="B7" s="4" t="s">
        <v>47</v>
      </c>
      <c r="C7" s="4" t="s">
        <v>46</v>
      </c>
      <c r="D7" s="13">
        <v>2500</v>
      </c>
      <c r="E7" s="7">
        <v>25024</v>
      </c>
      <c r="F7" s="4" t="s">
        <v>48</v>
      </c>
      <c r="G7" s="4" t="s">
        <v>49</v>
      </c>
      <c r="H7" s="29">
        <v>1993</v>
      </c>
    </row>
    <row r="8" spans="2:8" x14ac:dyDescent="0.2">
      <c r="B8" s="4" t="s">
        <v>51</v>
      </c>
      <c r="C8" s="4" t="s">
        <v>50</v>
      </c>
      <c r="D8" s="13">
        <v>2500</v>
      </c>
      <c r="E8" s="7">
        <v>23554</v>
      </c>
      <c r="F8" s="4" t="s">
        <v>45</v>
      </c>
      <c r="G8" s="4" t="s">
        <v>49</v>
      </c>
      <c r="H8" s="29">
        <v>1990</v>
      </c>
    </row>
    <row r="9" spans="2:8" x14ac:dyDescent="0.2">
      <c r="B9" s="4" t="s">
        <v>53</v>
      </c>
      <c r="C9" s="4" t="s">
        <v>52</v>
      </c>
      <c r="D9" s="13">
        <v>2500</v>
      </c>
      <c r="E9" s="7">
        <v>24824</v>
      </c>
      <c r="F9" s="4" t="s">
        <v>54</v>
      </c>
      <c r="G9" s="4" t="s">
        <v>55</v>
      </c>
      <c r="H9" s="29">
        <v>1991</v>
      </c>
    </row>
    <row r="10" spans="2:8" x14ac:dyDescent="0.2">
      <c r="B10" s="4" t="s">
        <v>57</v>
      </c>
      <c r="C10" s="4" t="s">
        <v>56</v>
      </c>
      <c r="D10" s="13">
        <v>3250</v>
      </c>
      <c r="E10" s="7">
        <v>19260</v>
      </c>
      <c r="F10" s="4" t="s">
        <v>41</v>
      </c>
      <c r="G10" s="4" t="s">
        <v>55</v>
      </c>
      <c r="H10" s="29">
        <v>1979</v>
      </c>
    </row>
    <row r="11" spans="2:8" x14ac:dyDescent="0.2">
      <c r="B11" s="4" t="s">
        <v>59</v>
      </c>
      <c r="C11" s="4" t="s">
        <v>58</v>
      </c>
      <c r="D11" s="13">
        <v>1750</v>
      </c>
      <c r="E11" s="7">
        <v>22256</v>
      </c>
      <c r="F11" s="4" t="s">
        <v>48</v>
      </c>
      <c r="G11" s="4" t="s">
        <v>55</v>
      </c>
      <c r="H11" s="29">
        <v>1980</v>
      </c>
    </row>
    <row r="12" spans="2:8" x14ac:dyDescent="0.2">
      <c r="B12" s="4" t="s">
        <v>61</v>
      </c>
      <c r="C12" s="4" t="s">
        <v>60</v>
      </c>
      <c r="D12" s="13">
        <v>1600</v>
      </c>
      <c r="E12" s="7">
        <v>24507</v>
      </c>
      <c r="F12" s="4" t="s">
        <v>54</v>
      </c>
      <c r="G12" s="4" t="s">
        <v>55</v>
      </c>
      <c r="H12" s="29">
        <v>1993</v>
      </c>
    </row>
    <row r="13" spans="2:8" x14ac:dyDescent="0.2">
      <c r="B13" s="4" t="s">
        <v>63</v>
      </c>
      <c r="C13" s="4" t="s">
        <v>62</v>
      </c>
      <c r="D13" s="13">
        <v>2800</v>
      </c>
      <c r="E13" s="7">
        <v>27055</v>
      </c>
      <c r="F13" s="4" t="s">
        <v>54</v>
      </c>
      <c r="G13" s="4" t="s">
        <v>55</v>
      </c>
      <c r="H13" s="29">
        <v>1980</v>
      </c>
    </row>
    <row r="14" spans="2:8" x14ac:dyDescent="0.2">
      <c r="B14" s="4" t="s">
        <v>29</v>
      </c>
      <c r="C14" s="4" t="s">
        <v>64</v>
      </c>
      <c r="D14" s="13">
        <v>1600</v>
      </c>
      <c r="E14" s="7">
        <v>22039</v>
      </c>
      <c r="F14" s="4" t="s">
        <v>48</v>
      </c>
      <c r="G14" s="4" t="s">
        <v>65</v>
      </c>
      <c r="H14" s="29">
        <v>1983</v>
      </c>
    </row>
    <row r="15" spans="2:8" x14ac:dyDescent="0.2">
      <c r="B15" s="4" t="s">
        <v>164</v>
      </c>
      <c r="C15" s="4" t="s">
        <v>66</v>
      </c>
      <c r="D15" s="13">
        <v>2800</v>
      </c>
      <c r="E15" s="7">
        <v>17976</v>
      </c>
      <c r="F15" s="4" t="s">
        <v>48</v>
      </c>
      <c r="G15" s="4" t="s">
        <v>65</v>
      </c>
      <c r="H15" s="29">
        <v>1972</v>
      </c>
    </row>
    <row r="16" spans="2:8" x14ac:dyDescent="0.2">
      <c r="B16" s="4" t="s">
        <v>67</v>
      </c>
      <c r="C16" s="4" t="s">
        <v>68</v>
      </c>
      <c r="D16" s="14">
        <v>3200</v>
      </c>
      <c r="E16" s="7">
        <v>15191</v>
      </c>
      <c r="F16" s="4" t="s">
        <v>48</v>
      </c>
      <c r="G16" s="4" t="s">
        <v>49</v>
      </c>
      <c r="H16" s="29">
        <v>1973</v>
      </c>
    </row>
    <row r="17" spans="2:8" x14ac:dyDescent="0.2">
      <c r="B17" s="4" t="s">
        <v>69</v>
      </c>
      <c r="C17" s="4" t="s">
        <v>70</v>
      </c>
      <c r="D17" s="14">
        <v>3000</v>
      </c>
      <c r="E17" s="7">
        <v>20140</v>
      </c>
      <c r="F17" s="4" t="s">
        <v>54</v>
      </c>
      <c r="G17" s="4" t="s">
        <v>55</v>
      </c>
      <c r="H17" s="29">
        <v>1983</v>
      </c>
    </row>
    <row r="18" spans="2:8" x14ac:dyDescent="0.2">
      <c r="B18" s="4" t="s">
        <v>71</v>
      </c>
      <c r="C18" s="4" t="s">
        <v>72</v>
      </c>
      <c r="D18" s="14">
        <v>2700</v>
      </c>
      <c r="E18" s="7">
        <v>25476</v>
      </c>
      <c r="F18" s="4" t="s">
        <v>54</v>
      </c>
      <c r="G18" s="4" t="s">
        <v>55</v>
      </c>
      <c r="H18" s="29">
        <v>1994</v>
      </c>
    </row>
    <row r="19" spans="2:8" x14ac:dyDescent="0.2">
      <c r="B19" s="4" t="s">
        <v>73</v>
      </c>
      <c r="C19" s="4" t="s">
        <v>74</v>
      </c>
      <c r="D19" s="14">
        <v>2700</v>
      </c>
      <c r="E19" s="7">
        <v>24006</v>
      </c>
      <c r="F19" s="4" t="s">
        <v>48</v>
      </c>
      <c r="G19" s="4" t="s">
        <v>49</v>
      </c>
      <c r="H19" s="29">
        <v>1991</v>
      </c>
    </row>
    <row r="20" spans="2:8" x14ac:dyDescent="0.2">
      <c r="B20" s="4" t="s">
        <v>75</v>
      </c>
      <c r="C20" s="4" t="s">
        <v>76</v>
      </c>
      <c r="D20" s="14">
        <v>2700</v>
      </c>
      <c r="E20" s="7">
        <v>25276</v>
      </c>
      <c r="F20" s="4" t="s">
        <v>41</v>
      </c>
      <c r="G20" s="4" t="s">
        <v>49</v>
      </c>
      <c r="H20" s="29">
        <v>1992</v>
      </c>
    </row>
    <row r="21" spans="2:8" x14ac:dyDescent="0.2">
      <c r="B21" s="4" t="s">
        <v>77</v>
      </c>
      <c r="C21" s="4" t="s">
        <v>78</v>
      </c>
      <c r="D21" s="14">
        <v>3450</v>
      </c>
      <c r="E21" s="7">
        <v>19712</v>
      </c>
      <c r="F21" s="4" t="s">
        <v>45</v>
      </c>
      <c r="G21" s="4" t="s">
        <v>79</v>
      </c>
      <c r="H21" s="29">
        <v>1980</v>
      </c>
    </row>
    <row r="22" spans="2:8" x14ac:dyDescent="0.2">
      <c r="B22" s="4" t="s">
        <v>80</v>
      </c>
      <c r="C22" s="4" t="s">
        <v>81</v>
      </c>
      <c r="D22" s="14">
        <v>1950</v>
      </c>
      <c r="E22" s="7">
        <v>22708</v>
      </c>
      <c r="F22" s="4" t="s">
        <v>48</v>
      </c>
      <c r="G22" s="4" t="s">
        <v>79</v>
      </c>
      <c r="H22" s="29">
        <v>1981</v>
      </c>
    </row>
    <row r="23" spans="2:8" x14ac:dyDescent="0.2">
      <c r="B23" s="4" t="s">
        <v>82</v>
      </c>
      <c r="C23" s="4" t="s">
        <v>83</v>
      </c>
      <c r="D23" s="14">
        <v>1800</v>
      </c>
      <c r="E23" s="7">
        <v>24959</v>
      </c>
      <c r="F23" s="4" t="s">
        <v>41</v>
      </c>
      <c r="G23" s="4" t="s">
        <v>55</v>
      </c>
      <c r="H23" s="29">
        <v>1994</v>
      </c>
    </row>
    <row r="24" spans="2:8" x14ac:dyDescent="0.2">
      <c r="B24" s="4" t="s">
        <v>84</v>
      </c>
      <c r="C24" s="4" t="s">
        <v>85</v>
      </c>
      <c r="D24" s="14">
        <v>3000</v>
      </c>
      <c r="E24" s="7">
        <v>27507</v>
      </c>
      <c r="F24" s="4" t="s">
        <v>45</v>
      </c>
      <c r="G24" s="4" t="s">
        <v>65</v>
      </c>
      <c r="H24" s="29">
        <v>1981</v>
      </c>
    </row>
    <row r="25" spans="2:8" x14ac:dyDescent="0.2">
      <c r="B25" s="4" t="s">
        <v>86</v>
      </c>
      <c r="C25" s="4" t="s">
        <v>87</v>
      </c>
      <c r="D25" s="14">
        <v>1800</v>
      </c>
      <c r="E25" s="7">
        <v>22491</v>
      </c>
      <c r="F25" s="4" t="s">
        <v>48</v>
      </c>
      <c r="G25" s="4" t="s">
        <v>65</v>
      </c>
      <c r="H25" s="29">
        <v>1984</v>
      </c>
    </row>
    <row r="26" spans="2:8" x14ac:dyDescent="0.2">
      <c r="B26" s="4" t="s">
        <v>88</v>
      </c>
      <c r="C26" s="4" t="s">
        <v>89</v>
      </c>
      <c r="D26" s="14">
        <v>3000</v>
      </c>
      <c r="E26" s="7">
        <v>18428</v>
      </c>
      <c r="F26" s="4" t="s">
        <v>45</v>
      </c>
      <c r="G26" s="4" t="s">
        <v>79</v>
      </c>
      <c r="H26" s="29">
        <v>1973</v>
      </c>
    </row>
    <row r="27" spans="2:8" x14ac:dyDescent="0.2">
      <c r="B27" s="4" t="s">
        <v>28</v>
      </c>
      <c r="C27" s="4" t="s">
        <v>90</v>
      </c>
      <c r="D27" s="14">
        <v>3400</v>
      </c>
      <c r="E27" s="7">
        <v>15643</v>
      </c>
      <c r="F27" s="4" t="s">
        <v>45</v>
      </c>
      <c r="G27" s="4" t="s">
        <v>49</v>
      </c>
      <c r="H27" s="29">
        <v>1974</v>
      </c>
    </row>
    <row r="28" spans="2:8" x14ac:dyDescent="0.2">
      <c r="B28" s="4" t="s">
        <v>91</v>
      </c>
      <c r="C28" s="4" t="s">
        <v>92</v>
      </c>
      <c r="D28" s="14">
        <v>3200</v>
      </c>
      <c r="E28" s="7">
        <v>20592</v>
      </c>
      <c r="F28" s="4" t="s">
        <v>48</v>
      </c>
      <c r="G28" s="4" t="s">
        <v>65</v>
      </c>
      <c r="H28" s="29">
        <v>1984</v>
      </c>
    </row>
    <row r="29" spans="2:8" x14ac:dyDescent="0.2">
      <c r="B29" s="4" t="s">
        <v>93</v>
      </c>
      <c r="C29" s="4" t="s">
        <v>94</v>
      </c>
      <c r="D29" s="14">
        <v>2900</v>
      </c>
      <c r="E29" s="7">
        <v>25928</v>
      </c>
      <c r="F29" s="4" t="s">
        <v>48</v>
      </c>
      <c r="G29" s="4" t="s">
        <v>55</v>
      </c>
      <c r="H29" s="29">
        <v>1995</v>
      </c>
    </row>
    <row r="31" spans="2:8" s="6" customFormat="1" ht="13.5" thickBot="1" x14ac:dyDescent="0.25"/>
    <row r="33" spans="2:8" ht="16.5" customHeight="1" x14ac:dyDescent="0.2">
      <c r="B33" s="90" t="s">
        <v>180</v>
      </c>
      <c r="C33" s="91"/>
      <c r="D33" s="91"/>
      <c r="E33" s="91"/>
      <c r="F33" s="91"/>
      <c r="G33" s="91"/>
      <c r="H33" s="92"/>
    </row>
    <row r="35" spans="2:8" x14ac:dyDescent="0.2">
      <c r="B35" s="9" t="s">
        <v>31</v>
      </c>
      <c r="C35" s="9" t="s">
        <v>32</v>
      </c>
      <c r="D35" s="9" t="s">
        <v>37</v>
      </c>
      <c r="E35" s="9" t="s">
        <v>161</v>
      </c>
      <c r="F35" s="9" t="s">
        <v>33</v>
      </c>
      <c r="G35" s="9" t="s">
        <v>38</v>
      </c>
      <c r="H35" s="9" t="s">
        <v>162</v>
      </c>
    </row>
    <row r="36" spans="2:8" x14ac:dyDescent="0.2">
      <c r="B36" s="4" t="s">
        <v>71</v>
      </c>
      <c r="C36" s="4" t="s">
        <v>72</v>
      </c>
      <c r="D36" s="14">
        <v>2700</v>
      </c>
      <c r="E36" s="7">
        <v>25476</v>
      </c>
      <c r="F36" s="4" t="s">
        <v>54</v>
      </c>
      <c r="G36" s="4" t="s">
        <v>55</v>
      </c>
      <c r="H36" s="26">
        <v>1994</v>
      </c>
    </row>
    <row r="37" spans="2:8" x14ac:dyDescent="0.2">
      <c r="B37" s="4" t="s">
        <v>82</v>
      </c>
      <c r="C37" s="4" t="s">
        <v>83</v>
      </c>
      <c r="D37" s="14">
        <v>1800</v>
      </c>
      <c r="E37" s="7">
        <v>24959</v>
      </c>
      <c r="F37" s="4" t="s">
        <v>41</v>
      </c>
      <c r="G37" s="4" t="s">
        <v>55</v>
      </c>
      <c r="H37" s="26">
        <v>1994</v>
      </c>
    </row>
    <row r="38" spans="2:8" x14ac:dyDescent="0.2">
      <c r="B38" s="4" t="s">
        <v>91</v>
      </c>
      <c r="C38" s="4" t="s">
        <v>92</v>
      </c>
      <c r="D38" s="14">
        <v>3200</v>
      </c>
      <c r="E38" s="7">
        <v>20592</v>
      </c>
      <c r="F38" s="4" t="s">
        <v>48</v>
      </c>
      <c r="G38" s="4" t="s">
        <v>65</v>
      </c>
      <c r="H38" s="26">
        <v>1984</v>
      </c>
    </row>
    <row r="39" spans="2:8" x14ac:dyDescent="0.2">
      <c r="B39" s="4" t="s">
        <v>73</v>
      </c>
      <c r="C39" s="4" t="s">
        <v>74</v>
      </c>
      <c r="D39" s="14">
        <v>2700</v>
      </c>
      <c r="E39" s="7">
        <v>24006</v>
      </c>
      <c r="F39" s="4" t="s">
        <v>48</v>
      </c>
      <c r="G39" s="4" t="s">
        <v>49</v>
      </c>
      <c r="H39" s="26">
        <v>1991</v>
      </c>
    </row>
    <row r="40" spans="2:8" x14ac:dyDescent="0.2">
      <c r="B40" s="4" t="s">
        <v>164</v>
      </c>
      <c r="C40" s="4" t="s">
        <v>66</v>
      </c>
      <c r="D40" s="13">
        <v>2800</v>
      </c>
      <c r="E40" s="7">
        <v>17976</v>
      </c>
      <c r="F40" s="4" t="s">
        <v>48</v>
      </c>
      <c r="G40" s="4" t="s">
        <v>65</v>
      </c>
      <c r="H40" s="26">
        <v>1972</v>
      </c>
    </row>
    <row r="41" spans="2:8" x14ac:dyDescent="0.2">
      <c r="B41" s="4" t="s">
        <v>28</v>
      </c>
      <c r="C41" s="4" t="s">
        <v>90</v>
      </c>
      <c r="D41" s="14">
        <v>3400</v>
      </c>
      <c r="E41" s="7">
        <v>15643</v>
      </c>
      <c r="F41" s="4" t="s">
        <v>45</v>
      </c>
      <c r="G41" s="4" t="s">
        <v>49</v>
      </c>
      <c r="H41" s="26">
        <v>1974</v>
      </c>
    </row>
    <row r="42" spans="2:8" x14ac:dyDescent="0.2">
      <c r="B42" s="4" t="s">
        <v>69</v>
      </c>
      <c r="C42" s="4" t="s">
        <v>70</v>
      </c>
      <c r="D42" s="14">
        <v>3000</v>
      </c>
      <c r="E42" s="7">
        <v>20140</v>
      </c>
      <c r="F42" s="4" t="s">
        <v>54</v>
      </c>
      <c r="G42" s="4" t="s">
        <v>55</v>
      </c>
      <c r="H42" s="26">
        <v>1983</v>
      </c>
    </row>
    <row r="43" spans="2:8" x14ac:dyDescent="0.2">
      <c r="B43" s="4" t="s">
        <v>86</v>
      </c>
      <c r="C43" s="4" t="s">
        <v>87</v>
      </c>
      <c r="D43" s="14">
        <v>1800</v>
      </c>
      <c r="E43" s="7">
        <v>22491</v>
      </c>
      <c r="F43" s="4" t="s">
        <v>48</v>
      </c>
      <c r="G43" s="4" t="s">
        <v>65</v>
      </c>
      <c r="H43" s="26">
        <v>1984</v>
      </c>
    </row>
    <row r="44" spans="2:8" x14ac:dyDescent="0.2">
      <c r="B44" s="4" t="s">
        <v>93</v>
      </c>
      <c r="C44" s="4" t="s">
        <v>94</v>
      </c>
      <c r="D44" s="14">
        <v>2900</v>
      </c>
      <c r="E44" s="7">
        <v>25928</v>
      </c>
      <c r="F44" s="4" t="s">
        <v>48</v>
      </c>
      <c r="G44" s="4" t="s">
        <v>55</v>
      </c>
      <c r="H44" s="26">
        <v>1995</v>
      </c>
    </row>
    <row r="45" spans="2:8" x14ac:dyDescent="0.2">
      <c r="B45" s="4" t="s">
        <v>67</v>
      </c>
      <c r="C45" s="4" t="s">
        <v>68</v>
      </c>
      <c r="D45" s="14">
        <v>3200</v>
      </c>
      <c r="E45" s="7">
        <v>15191</v>
      </c>
      <c r="F45" s="4" t="s">
        <v>48</v>
      </c>
      <c r="G45" s="4" t="s">
        <v>49</v>
      </c>
      <c r="H45" s="26">
        <v>1973</v>
      </c>
    </row>
    <row r="46" spans="2:8" x14ac:dyDescent="0.2">
      <c r="B46" s="4" t="s">
        <v>84</v>
      </c>
      <c r="C46" s="4" t="s">
        <v>85</v>
      </c>
      <c r="D46" s="14">
        <v>3000</v>
      </c>
      <c r="E46" s="7">
        <v>27507</v>
      </c>
      <c r="F46" s="4" t="s">
        <v>45</v>
      </c>
      <c r="G46" s="4" t="s">
        <v>65</v>
      </c>
      <c r="H46" s="26">
        <v>1981</v>
      </c>
    </row>
    <row r="47" spans="2:8" x14ac:dyDescent="0.2">
      <c r="B47" s="4" t="s">
        <v>63</v>
      </c>
      <c r="C47" s="4" t="s">
        <v>62</v>
      </c>
      <c r="D47" s="13">
        <v>2800</v>
      </c>
      <c r="E47" s="7">
        <v>27055</v>
      </c>
      <c r="F47" s="4" t="s">
        <v>54</v>
      </c>
      <c r="G47" s="4" t="s">
        <v>55</v>
      </c>
      <c r="H47" s="26">
        <v>1980</v>
      </c>
    </row>
    <row r="48" spans="2:8" x14ac:dyDescent="0.2">
      <c r="B48" s="4" t="s">
        <v>44</v>
      </c>
      <c r="C48" s="4" t="s">
        <v>43</v>
      </c>
      <c r="D48" s="13">
        <v>2800</v>
      </c>
      <c r="E48" s="7">
        <v>19688</v>
      </c>
      <c r="F48" s="4" t="s">
        <v>45</v>
      </c>
      <c r="G48" s="4" t="s">
        <v>42</v>
      </c>
      <c r="H48" s="26">
        <v>1982</v>
      </c>
    </row>
    <row r="49" spans="2:8" x14ac:dyDescent="0.2">
      <c r="B49" s="4" t="s">
        <v>51</v>
      </c>
      <c r="C49" s="4" t="s">
        <v>50</v>
      </c>
      <c r="D49" s="13">
        <v>2500</v>
      </c>
      <c r="E49" s="7">
        <v>23554</v>
      </c>
      <c r="F49" s="4" t="s">
        <v>45</v>
      </c>
      <c r="G49" s="4" t="s">
        <v>49</v>
      </c>
      <c r="H49" s="26">
        <v>1990</v>
      </c>
    </row>
    <row r="50" spans="2:8" x14ac:dyDescent="0.2">
      <c r="B50" s="4" t="s">
        <v>88</v>
      </c>
      <c r="C50" s="4" t="s">
        <v>89</v>
      </c>
      <c r="D50" s="14">
        <v>3000</v>
      </c>
      <c r="E50" s="7">
        <v>18428</v>
      </c>
      <c r="F50" s="4" t="s">
        <v>45</v>
      </c>
      <c r="G50" s="4" t="s">
        <v>79</v>
      </c>
      <c r="H50" s="26">
        <v>1973</v>
      </c>
    </row>
    <row r="51" spans="2:8" x14ac:dyDescent="0.2">
      <c r="B51" s="4" t="s">
        <v>61</v>
      </c>
      <c r="C51" s="4" t="s">
        <v>60</v>
      </c>
      <c r="D51" s="13">
        <v>1600</v>
      </c>
      <c r="E51" s="7">
        <v>24507</v>
      </c>
      <c r="F51" s="4" t="s">
        <v>54</v>
      </c>
      <c r="G51" s="4" t="s">
        <v>55</v>
      </c>
      <c r="H51" s="26">
        <v>1993</v>
      </c>
    </row>
    <row r="52" spans="2:8" x14ac:dyDescent="0.2">
      <c r="B52" s="4" t="s">
        <v>77</v>
      </c>
      <c r="C52" s="4" t="s">
        <v>78</v>
      </c>
      <c r="D52" s="14">
        <v>3450</v>
      </c>
      <c r="E52" s="7">
        <v>19712</v>
      </c>
      <c r="F52" s="4" t="s">
        <v>45</v>
      </c>
      <c r="G52" s="4" t="s">
        <v>79</v>
      </c>
      <c r="H52" s="26">
        <v>1980</v>
      </c>
    </row>
    <row r="53" spans="2:8" x14ac:dyDescent="0.2">
      <c r="B53" s="4" t="s">
        <v>59</v>
      </c>
      <c r="C53" s="4" t="s">
        <v>58</v>
      </c>
      <c r="D53" s="13">
        <v>1750</v>
      </c>
      <c r="E53" s="7">
        <v>22256</v>
      </c>
      <c r="F53" s="4" t="s">
        <v>48</v>
      </c>
      <c r="G53" s="4" t="s">
        <v>55</v>
      </c>
      <c r="H53" s="26">
        <v>1980</v>
      </c>
    </row>
    <row r="54" spans="2:8" x14ac:dyDescent="0.2">
      <c r="B54" s="4" t="s">
        <v>75</v>
      </c>
      <c r="C54" s="4" t="s">
        <v>76</v>
      </c>
      <c r="D54" s="14">
        <v>2700</v>
      </c>
      <c r="E54" s="7">
        <v>25276</v>
      </c>
      <c r="F54" s="4" t="s">
        <v>41</v>
      </c>
      <c r="G54" s="4" t="s">
        <v>49</v>
      </c>
      <c r="H54" s="26">
        <v>1992</v>
      </c>
    </row>
    <row r="55" spans="2:8" x14ac:dyDescent="0.2">
      <c r="B55" s="4" t="s">
        <v>47</v>
      </c>
      <c r="C55" s="4" t="s">
        <v>46</v>
      </c>
      <c r="D55" s="13">
        <v>2500</v>
      </c>
      <c r="E55" s="7">
        <v>25024</v>
      </c>
      <c r="F55" s="4" t="s">
        <v>48</v>
      </c>
      <c r="G55" s="4" t="s">
        <v>49</v>
      </c>
      <c r="H55" s="26">
        <v>1993</v>
      </c>
    </row>
    <row r="56" spans="2:8" x14ac:dyDescent="0.2">
      <c r="B56" s="4" t="s">
        <v>80</v>
      </c>
      <c r="C56" s="4" t="s">
        <v>81</v>
      </c>
      <c r="D56" s="14">
        <v>1950</v>
      </c>
      <c r="E56" s="7">
        <v>22708</v>
      </c>
      <c r="F56" s="4" t="s">
        <v>48</v>
      </c>
      <c r="G56" s="4" t="s">
        <v>79</v>
      </c>
      <c r="H56" s="26">
        <v>1981</v>
      </c>
    </row>
    <row r="57" spans="2:8" x14ac:dyDescent="0.2">
      <c r="B57" s="4" t="s">
        <v>40</v>
      </c>
      <c r="C57" s="4" t="s">
        <v>39</v>
      </c>
      <c r="D57" s="13">
        <v>3000</v>
      </c>
      <c r="E57" s="7">
        <v>14739</v>
      </c>
      <c r="F57" s="4" t="s">
        <v>41</v>
      </c>
      <c r="G57" s="4" t="s">
        <v>42</v>
      </c>
      <c r="H57" s="26">
        <v>1972</v>
      </c>
    </row>
    <row r="58" spans="2:8" x14ac:dyDescent="0.2">
      <c r="B58" s="4" t="s">
        <v>57</v>
      </c>
      <c r="C58" s="4" t="s">
        <v>56</v>
      </c>
      <c r="D58" s="13">
        <v>3250</v>
      </c>
      <c r="E58" s="7">
        <v>19260</v>
      </c>
      <c r="F58" s="4" t="s">
        <v>41</v>
      </c>
      <c r="G58" s="4" t="s">
        <v>55</v>
      </c>
      <c r="H58" s="26">
        <v>1979</v>
      </c>
    </row>
    <row r="59" spans="2:8" x14ac:dyDescent="0.2">
      <c r="B59" s="4" t="s">
        <v>53</v>
      </c>
      <c r="C59" s="4" t="s">
        <v>52</v>
      </c>
      <c r="D59" s="13">
        <v>2500</v>
      </c>
      <c r="E59" s="7">
        <v>24824</v>
      </c>
      <c r="F59" s="4" t="s">
        <v>54</v>
      </c>
      <c r="G59" s="4" t="s">
        <v>55</v>
      </c>
      <c r="H59" s="26">
        <v>1991</v>
      </c>
    </row>
    <row r="60" spans="2:8" x14ac:dyDescent="0.2">
      <c r="B60" s="4" t="s">
        <v>29</v>
      </c>
      <c r="C60" s="4" t="s">
        <v>64</v>
      </c>
      <c r="D60" s="34">
        <v>1600</v>
      </c>
      <c r="E60" s="7">
        <v>22039</v>
      </c>
      <c r="F60" s="4" t="s">
        <v>48</v>
      </c>
      <c r="G60" s="35" t="s">
        <v>65</v>
      </c>
      <c r="H60" s="32">
        <v>1983</v>
      </c>
    </row>
    <row r="61" spans="2:8" x14ac:dyDescent="0.2">
      <c r="B61" s="22"/>
      <c r="C61" s="10" t="s">
        <v>163</v>
      </c>
      <c r="D61" s="31">
        <f>SUM(D36:D60)</f>
        <v>65900</v>
      </c>
      <c r="E61" s="30"/>
      <c r="F61" s="22"/>
      <c r="G61" s="10" t="s">
        <v>110</v>
      </c>
      <c r="H61" s="33">
        <f>AVERAGE(H36:H60)</f>
        <v>1983.76</v>
      </c>
    </row>
  </sheetData>
  <mergeCells count="2">
    <mergeCell ref="B2:H2"/>
    <mergeCell ref="B33:H33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F20"/>
  <sheetViews>
    <sheetView workbookViewId="0">
      <selection activeCell="B2" sqref="B2:F2"/>
    </sheetView>
  </sheetViews>
  <sheetFormatPr baseColWidth="10" defaultRowHeight="12.75" x14ac:dyDescent="0.2"/>
  <cols>
    <col min="1" max="1" width="5.28515625" customWidth="1"/>
    <col min="3" max="6" width="17.7109375" customWidth="1"/>
  </cols>
  <sheetData>
    <row r="2" spans="2:6" ht="26.25" customHeight="1" x14ac:dyDescent="0.2">
      <c r="B2" s="93" t="s">
        <v>30</v>
      </c>
      <c r="C2" s="79"/>
      <c r="D2" s="79"/>
      <c r="E2" s="79"/>
      <c r="F2" s="80"/>
    </row>
    <row r="4" spans="2:6" x14ac:dyDescent="0.2">
      <c r="B4" s="1" t="s">
        <v>21</v>
      </c>
      <c r="C4" s="2" t="s">
        <v>22</v>
      </c>
      <c r="D4" s="2" t="s">
        <v>23</v>
      </c>
      <c r="E4" s="2" t="s">
        <v>24</v>
      </c>
      <c r="F4" s="2" t="s">
        <v>25</v>
      </c>
    </row>
    <row r="5" spans="2:6" x14ac:dyDescent="0.2">
      <c r="B5" s="3" t="s">
        <v>13</v>
      </c>
      <c r="C5" s="4" t="s">
        <v>26</v>
      </c>
      <c r="D5" s="4" t="s">
        <v>27</v>
      </c>
      <c r="E5" s="4" t="s">
        <v>28</v>
      </c>
      <c r="F5" s="4" t="s">
        <v>29</v>
      </c>
    </row>
    <row r="6" spans="2:6" x14ac:dyDescent="0.2">
      <c r="B6" s="3" t="s">
        <v>14</v>
      </c>
      <c r="C6" s="4" t="s">
        <v>26</v>
      </c>
      <c r="D6" s="4" t="s">
        <v>27</v>
      </c>
      <c r="E6" s="4" t="s">
        <v>28</v>
      </c>
      <c r="F6" s="4" t="s">
        <v>29</v>
      </c>
    </row>
    <row r="7" spans="2:6" x14ac:dyDescent="0.2">
      <c r="B7" s="3" t="s">
        <v>15</v>
      </c>
      <c r="C7" s="4" t="s">
        <v>27</v>
      </c>
      <c r="D7" s="4" t="s">
        <v>26</v>
      </c>
      <c r="E7" s="4" t="s">
        <v>29</v>
      </c>
      <c r="F7" s="4" t="s">
        <v>28</v>
      </c>
    </row>
    <row r="8" spans="2:6" x14ac:dyDescent="0.2">
      <c r="B8" s="3" t="s">
        <v>16</v>
      </c>
      <c r="C8" s="4" t="s">
        <v>29</v>
      </c>
      <c r="D8" s="4" t="s">
        <v>26</v>
      </c>
      <c r="E8" s="4" t="s">
        <v>28</v>
      </c>
      <c r="F8" s="4" t="s">
        <v>27</v>
      </c>
    </row>
    <row r="9" spans="2:6" x14ac:dyDescent="0.2">
      <c r="B9" s="3" t="s">
        <v>17</v>
      </c>
      <c r="C9" s="4" t="s">
        <v>29</v>
      </c>
      <c r="D9" s="4" t="s">
        <v>28</v>
      </c>
      <c r="E9" s="4" t="s">
        <v>27</v>
      </c>
      <c r="F9" s="4" t="s">
        <v>26</v>
      </c>
    </row>
    <row r="10" spans="2:6" x14ac:dyDescent="0.2">
      <c r="B10" s="3" t="s">
        <v>18</v>
      </c>
      <c r="C10" s="4" t="s">
        <v>28</v>
      </c>
      <c r="D10" s="4" t="s">
        <v>26</v>
      </c>
      <c r="E10" s="4" t="s">
        <v>27</v>
      </c>
      <c r="F10" s="4" t="s">
        <v>29</v>
      </c>
    </row>
    <row r="11" spans="2:6" x14ac:dyDescent="0.2">
      <c r="B11" s="3" t="s">
        <v>19</v>
      </c>
      <c r="C11" s="4" t="s">
        <v>28</v>
      </c>
      <c r="D11" s="4" t="s">
        <v>26</v>
      </c>
      <c r="E11" s="4" t="s">
        <v>27</v>
      </c>
      <c r="F11" s="4" t="s">
        <v>29</v>
      </c>
    </row>
    <row r="13" spans="2:6" x14ac:dyDescent="0.2">
      <c r="B13" s="1" t="s">
        <v>20</v>
      </c>
      <c r="C13" s="2" t="s">
        <v>22</v>
      </c>
      <c r="D13" s="2" t="s">
        <v>23</v>
      </c>
      <c r="E13" s="2" t="s">
        <v>24</v>
      </c>
      <c r="F13" s="2" t="s">
        <v>25</v>
      </c>
    </row>
    <row r="14" spans="2:6" x14ac:dyDescent="0.2">
      <c r="B14" s="3" t="s">
        <v>13</v>
      </c>
      <c r="C14" s="4" t="s">
        <v>27</v>
      </c>
      <c r="D14" s="4" t="s">
        <v>26</v>
      </c>
      <c r="E14" s="4" t="s">
        <v>29</v>
      </c>
      <c r="F14" s="4" t="s">
        <v>28</v>
      </c>
    </row>
    <row r="15" spans="2:6" x14ac:dyDescent="0.2">
      <c r="B15" s="3" t="s">
        <v>14</v>
      </c>
      <c r="C15" s="4" t="s">
        <v>29</v>
      </c>
      <c r="D15" s="4" t="s">
        <v>26</v>
      </c>
      <c r="E15" s="4" t="s">
        <v>28</v>
      </c>
      <c r="F15" s="4" t="s">
        <v>27</v>
      </c>
    </row>
    <row r="16" spans="2:6" x14ac:dyDescent="0.2">
      <c r="B16" s="3" t="s">
        <v>15</v>
      </c>
      <c r="C16" s="4" t="s">
        <v>29</v>
      </c>
      <c r="D16" s="4" t="s">
        <v>28</v>
      </c>
      <c r="E16" s="4" t="s">
        <v>27</v>
      </c>
      <c r="F16" s="4" t="s">
        <v>26</v>
      </c>
    </row>
    <row r="17" spans="2:6" x14ac:dyDescent="0.2">
      <c r="B17" s="3" t="s">
        <v>16</v>
      </c>
      <c r="C17" s="4" t="s">
        <v>28</v>
      </c>
      <c r="D17" s="4" t="s">
        <v>26</v>
      </c>
      <c r="E17" s="4" t="s">
        <v>27</v>
      </c>
      <c r="F17" s="4" t="s">
        <v>29</v>
      </c>
    </row>
    <row r="18" spans="2:6" x14ac:dyDescent="0.2">
      <c r="B18" s="3" t="s">
        <v>17</v>
      </c>
      <c r="C18" s="4" t="s">
        <v>26</v>
      </c>
      <c r="D18" s="4" t="s">
        <v>27</v>
      </c>
      <c r="E18" s="4" t="s">
        <v>28</v>
      </c>
      <c r="F18" s="4" t="s">
        <v>29</v>
      </c>
    </row>
    <row r="19" spans="2:6" x14ac:dyDescent="0.2">
      <c r="B19" s="3" t="s">
        <v>18</v>
      </c>
      <c r="C19" s="4" t="s">
        <v>26</v>
      </c>
      <c r="D19" s="4" t="s">
        <v>27</v>
      </c>
      <c r="E19" s="4" t="s">
        <v>28</v>
      </c>
      <c r="F19" s="4" t="s">
        <v>29</v>
      </c>
    </row>
    <row r="20" spans="2:6" x14ac:dyDescent="0.2">
      <c r="B20" s="3" t="s">
        <v>19</v>
      </c>
      <c r="C20" s="4" t="s">
        <v>28</v>
      </c>
      <c r="D20" s="4" t="s">
        <v>26</v>
      </c>
      <c r="E20" s="4" t="s">
        <v>27</v>
      </c>
      <c r="F20" s="4" t="s">
        <v>29</v>
      </c>
    </row>
  </sheetData>
  <mergeCells count="1">
    <mergeCell ref="B2:F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12"/>
  <sheetViews>
    <sheetView zoomScale="130" zoomScaleNormal="130" workbookViewId="0">
      <selection activeCell="E20" sqref="E20"/>
    </sheetView>
  </sheetViews>
  <sheetFormatPr baseColWidth="10" defaultRowHeight="12.75" x14ac:dyDescent="0.2"/>
  <cols>
    <col min="1" max="1" width="4.42578125" customWidth="1"/>
    <col min="2" max="2" width="14.28515625" customWidth="1"/>
    <col min="4" max="4" width="12.85546875" customWidth="1"/>
    <col min="5" max="5" width="41" customWidth="1"/>
  </cols>
  <sheetData>
    <row r="1" spans="2:5" ht="13.5" thickBot="1" x14ac:dyDescent="0.25">
      <c r="B1" s="94" t="s">
        <v>141</v>
      </c>
      <c r="C1" s="94"/>
      <c r="D1" s="94"/>
    </row>
    <row r="2" spans="2:5" x14ac:dyDescent="0.2">
      <c r="B2" s="38" t="s">
        <v>2</v>
      </c>
      <c r="C2" s="39">
        <v>5</v>
      </c>
      <c r="D2" s="40" t="e">
        <f>B2*C2</f>
        <v>#VALUE!</v>
      </c>
      <c r="E2" s="57"/>
    </row>
    <row r="3" spans="2:5" x14ac:dyDescent="0.2">
      <c r="B3" s="41"/>
      <c r="D3" t="e">
        <f>(B3:C3)</f>
        <v>#VALUE!</v>
      </c>
      <c r="E3" s="58"/>
    </row>
    <row r="4" spans="2:5" x14ac:dyDescent="0.2">
      <c r="B4" s="41"/>
      <c r="E4" s="58"/>
    </row>
    <row r="5" spans="2:5" x14ac:dyDescent="0.2">
      <c r="B5" s="41">
        <v>12</v>
      </c>
      <c r="C5">
        <v>0</v>
      </c>
      <c r="D5" t="e">
        <f>B5/C5</f>
        <v>#DIV/0!</v>
      </c>
      <c r="E5" s="58"/>
    </row>
    <row r="6" spans="2:5" x14ac:dyDescent="0.2">
      <c r="B6" s="41"/>
      <c r="E6" s="58"/>
    </row>
    <row r="7" spans="2:5" x14ac:dyDescent="0.2">
      <c r="B7" s="41">
        <v>9563215984</v>
      </c>
      <c r="C7">
        <v>52198565</v>
      </c>
      <c r="D7" s="42">
        <f>B7+C7</f>
        <v>9615414549</v>
      </c>
      <c r="E7" s="58"/>
    </row>
    <row r="8" spans="2:5" x14ac:dyDescent="0.2">
      <c r="B8" s="41"/>
      <c r="E8" s="58"/>
    </row>
    <row r="9" spans="2:5" x14ac:dyDescent="0.2">
      <c r="B9" s="41"/>
      <c r="D9" t="e">
        <f>Einnahmen-Ausgaben</f>
        <v>#NAME?</v>
      </c>
      <c r="E9" s="58"/>
    </row>
    <row r="10" spans="2:5" x14ac:dyDescent="0.2">
      <c r="B10" s="41"/>
      <c r="D10" t="e">
        <f>IF(B9&gt;5,Grüß Gott,Auf Wiedersehen)</f>
        <v>#NAME?</v>
      </c>
      <c r="E10" s="58"/>
    </row>
    <row r="11" spans="2:5" x14ac:dyDescent="0.2">
      <c r="B11" s="41"/>
      <c r="E11" s="58"/>
    </row>
    <row r="12" spans="2:5" ht="13.5" thickBot="1" x14ac:dyDescent="0.25">
      <c r="B12" s="43"/>
      <c r="C12" s="6"/>
      <c r="D12" s="6" t="e">
        <f ca="1">B12*C12(60*24)</f>
        <v>#REF!</v>
      </c>
      <c r="E12" s="59"/>
    </row>
  </sheetData>
  <mergeCells count="1">
    <mergeCell ref="B1:D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>
      <selection activeCell="J34" sqref="J34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3"/>
  <sheetViews>
    <sheetView workbookViewId="0">
      <selection activeCell="J34" sqref="J34"/>
    </sheetView>
  </sheetViews>
  <sheetFormatPr baseColWidth="10" defaultRowHeight="12.75" x14ac:dyDescent="0.2"/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J34" sqref="J34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A2" sqref="A2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t="s">
        <v>8</v>
      </c>
    </row>
    <row r="2" spans="1:1" x14ac:dyDescent="0.2">
      <c r="A2" t="s">
        <v>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4"/>
  <sheetViews>
    <sheetView zoomScale="115" zoomScaleNormal="115" workbookViewId="0">
      <selection activeCell="B2" sqref="B2:E2"/>
    </sheetView>
  </sheetViews>
  <sheetFormatPr baseColWidth="10" defaultRowHeight="12.75" x14ac:dyDescent="0.2"/>
  <cols>
    <col min="1" max="1" width="7.28515625" customWidth="1"/>
    <col min="5" max="5" width="13.7109375" customWidth="1"/>
  </cols>
  <sheetData>
    <row r="2" spans="2:5" ht="25.5" customHeight="1" x14ac:dyDescent="0.2">
      <c r="B2" s="65" t="s">
        <v>165</v>
      </c>
      <c r="C2" s="66"/>
      <c r="D2" s="66"/>
      <c r="E2" s="67"/>
    </row>
    <row r="3" spans="2:5" ht="13.5" thickBot="1" x14ac:dyDescent="0.25"/>
    <row r="4" spans="2:5" x14ac:dyDescent="0.2">
      <c r="B4" s="48">
        <v>50</v>
      </c>
      <c r="C4" s="49">
        <v>65</v>
      </c>
      <c r="D4" s="49">
        <v>880</v>
      </c>
      <c r="E4" s="50" t="s">
        <v>0</v>
      </c>
    </row>
    <row r="5" spans="2:5" x14ac:dyDescent="0.2">
      <c r="B5" s="51">
        <v>6690</v>
      </c>
      <c r="C5" s="47">
        <v>1000</v>
      </c>
      <c r="D5" s="47">
        <v>3</v>
      </c>
      <c r="E5" s="52">
        <v>99</v>
      </c>
    </row>
    <row r="6" spans="2:5" x14ac:dyDescent="0.2">
      <c r="B6" s="51"/>
      <c r="C6" s="47">
        <v>332</v>
      </c>
      <c r="D6" s="47" t="s">
        <v>104</v>
      </c>
      <c r="E6" s="52" t="s">
        <v>1</v>
      </c>
    </row>
    <row r="7" spans="2:5" x14ac:dyDescent="0.2">
      <c r="B7" s="51">
        <v>355</v>
      </c>
      <c r="C7" s="47">
        <v>882</v>
      </c>
      <c r="D7" s="47">
        <v>103</v>
      </c>
      <c r="E7" s="52">
        <v>144</v>
      </c>
    </row>
    <row r="8" spans="2:5" ht="13.5" thickBot="1" x14ac:dyDescent="0.25">
      <c r="B8" s="53" t="s">
        <v>105</v>
      </c>
      <c r="C8" s="54">
        <v>654</v>
      </c>
      <c r="D8" s="54">
        <v>972</v>
      </c>
      <c r="E8" s="55">
        <v>112</v>
      </c>
    </row>
    <row r="9" spans="2:5" x14ac:dyDescent="0.2">
      <c r="B9" s="72" t="s">
        <v>106</v>
      </c>
      <c r="C9" s="73"/>
      <c r="D9" s="73"/>
      <c r="E9" s="17"/>
    </row>
    <row r="10" spans="2:5" x14ac:dyDescent="0.2">
      <c r="B10" s="70" t="s">
        <v>107</v>
      </c>
      <c r="C10" s="71"/>
      <c r="D10" s="71"/>
      <c r="E10" s="18"/>
    </row>
    <row r="11" spans="2:5" x14ac:dyDescent="0.2">
      <c r="B11" s="36"/>
      <c r="C11" s="37"/>
      <c r="D11" s="37" t="s">
        <v>166</v>
      </c>
      <c r="E11" s="18"/>
    </row>
    <row r="12" spans="2:5" x14ac:dyDescent="0.2">
      <c r="B12" s="70" t="s">
        <v>108</v>
      </c>
      <c r="C12" s="71"/>
      <c r="D12" s="71"/>
      <c r="E12" s="18"/>
    </row>
    <row r="13" spans="2:5" x14ac:dyDescent="0.2">
      <c r="B13" s="70" t="s">
        <v>109</v>
      </c>
      <c r="C13" s="71"/>
      <c r="D13" s="71"/>
      <c r="E13" s="18"/>
    </row>
    <row r="14" spans="2:5" ht="13.5" thickBot="1" x14ac:dyDescent="0.25">
      <c r="B14" s="68" t="s">
        <v>110</v>
      </c>
      <c r="C14" s="69"/>
      <c r="D14" s="69"/>
      <c r="E14" s="19"/>
    </row>
  </sheetData>
  <mergeCells count="6">
    <mergeCell ref="B2:E2"/>
    <mergeCell ref="B14:D14"/>
    <mergeCell ref="B13:D13"/>
    <mergeCell ref="B9:D9"/>
    <mergeCell ref="B10:D10"/>
    <mergeCell ref="B12:D1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7"/>
  <sheetViews>
    <sheetView zoomScale="120" workbookViewId="0">
      <selection activeCell="B2" sqref="B2:E2"/>
    </sheetView>
  </sheetViews>
  <sheetFormatPr baseColWidth="10" defaultRowHeight="12.75" x14ac:dyDescent="0.2"/>
  <cols>
    <col min="1" max="1" width="5.7109375" customWidth="1"/>
    <col min="2" max="2" width="21.5703125" bestFit="1" customWidth="1"/>
    <col min="3" max="3" width="17.28515625" bestFit="1" customWidth="1"/>
    <col min="4" max="4" width="12.7109375" customWidth="1"/>
  </cols>
  <sheetData>
    <row r="2" spans="2:5" ht="25.5" customHeight="1" x14ac:dyDescent="0.2">
      <c r="B2" s="65" t="s">
        <v>167</v>
      </c>
      <c r="C2" s="66"/>
      <c r="D2" s="66"/>
      <c r="E2" s="67"/>
    </row>
    <row r="3" spans="2:5" ht="13.5" thickBot="1" x14ac:dyDescent="0.25">
      <c r="B3" s="74" t="s">
        <v>136</v>
      </c>
      <c r="C3" s="74"/>
      <c r="D3" s="74"/>
    </row>
    <row r="4" spans="2:5" x14ac:dyDescent="0.2">
      <c r="B4" s="23" t="s">
        <v>133</v>
      </c>
      <c r="C4" s="23" t="s">
        <v>134</v>
      </c>
      <c r="D4" s="24" t="s">
        <v>135</v>
      </c>
    </row>
    <row r="5" spans="2:5" x14ac:dyDescent="0.2">
      <c r="B5" s="4" t="s">
        <v>117</v>
      </c>
      <c r="C5" s="4" t="s">
        <v>118</v>
      </c>
      <c r="D5" s="46">
        <v>699</v>
      </c>
    </row>
    <row r="6" spans="2:5" x14ac:dyDescent="0.2">
      <c r="B6" s="4" t="s">
        <v>119</v>
      </c>
      <c r="C6" s="4" t="s">
        <v>120</v>
      </c>
      <c r="D6" s="46">
        <v>299</v>
      </c>
    </row>
    <row r="7" spans="2:5" x14ac:dyDescent="0.2">
      <c r="B7" s="4" t="s">
        <v>121</v>
      </c>
      <c r="C7" s="4" t="s">
        <v>122</v>
      </c>
      <c r="D7" s="46">
        <v>999</v>
      </c>
    </row>
    <row r="8" spans="2:5" x14ac:dyDescent="0.2">
      <c r="B8" s="4" t="s">
        <v>117</v>
      </c>
      <c r="C8" s="4" t="s">
        <v>123</v>
      </c>
      <c r="D8" s="46">
        <v>529</v>
      </c>
    </row>
    <row r="9" spans="2:5" x14ac:dyDescent="0.2">
      <c r="B9" s="4" t="s">
        <v>124</v>
      </c>
      <c r="C9" s="4" t="s">
        <v>125</v>
      </c>
      <c r="D9" s="47" t="s">
        <v>126</v>
      </c>
    </row>
    <row r="10" spans="2:5" x14ac:dyDescent="0.2">
      <c r="B10" s="4" t="s">
        <v>127</v>
      </c>
      <c r="C10" s="4" t="s">
        <v>128</v>
      </c>
      <c r="D10" s="46">
        <v>499</v>
      </c>
    </row>
    <row r="11" spans="2:5" x14ac:dyDescent="0.2">
      <c r="B11" s="4" t="s">
        <v>121</v>
      </c>
      <c r="C11" s="4" t="s">
        <v>129</v>
      </c>
      <c r="D11" s="46">
        <v>1059</v>
      </c>
    </row>
    <row r="12" spans="2:5" x14ac:dyDescent="0.2">
      <c r="B12" s="4" t="s">
        <v>130</v>
      </c>
      <c r="C12" s="4" t="s">
        <v>131</v>
      </c>
      <c r="D12" s="47" t="s">
        <v>126</v>
      </c>
    </row>
    <row r="13" spans="2:5" x14ac:dyDescent="0.2">
      <c r="B13" s="4" t="s">
        <v>130</v>
      </c>
      <c r="C13" s="4" t="s">
        <v>132</v>
      </c>
      <c r="D13" s="46">
        <v>699</v>
      </c>
    </row>
    <row r="14" spans="2:5" x14ac:dyDescent="0.2">
      <c r="B14" s="75" t="s">
        <v>137</v>
      </c>
      <c r="C14" s="75"/>
      <c r="D14" s="25"/>
    </row>
    <row r="15" spans="2:5" x14ac:dyDescent="0.2">
      <c r="B15" s="75" t="s">
        <v>138</v>
      </c>
      <c r="C15" s="75"/>
      <c r="D15" s="25"/>
    </row>
    <row r="16" spans="2:5" x14ac:dyDescent="0.2">
      <c r="B16" s="75" t="s">
        <v>139</v>
      </c>
      <c r="C16" s="75"/>
      <c r="D16" s="25"/>
    </row>
    <row r="17" spans="2:4" x14ac:dyDescent="0.2">
      <c r="B17" s="75" t="s">
        <v>140</v>
      </c>
      <c r="C17" s="75"/>
      <c r="D17" s="25"/>
    </row>
  </sheetData>
  <mergeCells count="6">
    <mergeCell ref="B2:E2"/>
    <mergeCell ref="B3:D3"/>
    <mergeCell ref="B17:C17"/>
    <mergeCell ref="B14:C14"/>
    <mergeCell ref="B15:C15"/>
    <mergeCell ref="B16:C16"/>
  </mergeCells>
  <phoneticPr fontId="7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8"/>
  <sheetViews>
    <sheetView zoomScale="175" zoomScaleNormal="175" workbookViewId="0">
      <selection activeCell="F17" sqref="F17"/>
    </sheetView>
  </sheetViews>
  <sheetFormatPr baseColWidth="10" defaultRowHeight="12.75" x14ac:dyDescent="0.2"/>
  <cols>
    <col min="1" max="1" width="5.5703125" customWidth="1"/>
    <col min="2" max="2" width="14.85546875" customWidth="1"/>
    <col min="3" max="3" width="15.28515625" customWidth="1"/>
    <col min="4" max="4" width="16.7109375" customWidth="1"/>
    <col min="6" max="6" width="12.5703125" customWidth="1"/>
  </cols>
  <sheetData>
    <row r="2" spans="2:6" ht="43.5" customHeight="1" x14ac:dyDescent="0.2">
      <c r="B2" s="78" t="s">
        <v>177</v>
      </c>
      <c r="C2" s="79"/>
      <c r="D2" s="79"/>
      <c r="E2" s="79"/>
      <c r="F2" s="80"/>
    </row>
    <row r="4" spans="2:6" x14ac:dyDescent="0.2">
      <c r="B4" s="76" t="s">
        <v>97</v>
      </c>
      <c r="C4" s="77"/>
      <c r="D4" s="15">
        <v>2.8000000000000001E-2</v>
      </c>
    </row>
    <row r="6" spans="2:6" x14ac:dyDescent="0.2">
      <c r="B6" s="9" t="s">
        <v>100</v>
      </c>
      <c r="C6" s="9" t="s">
        <v>95</v>
      </c>
      <c r="D6" s="9" t="s">
        <v>96</v>
      </c>
    </row>
    <row r="7" spans="2:6" x14ac:dyDescent="0.2">
      <c r="B7" s="4" t="s">
        <v>89</v>
      </c>
      <c r="C7" s="56">
        <v>1280</v>
      </c>
      <c r="D7" s="5"/>
    </row>
    <row r="8" spans="2:6" x14ac:dyDescent="0.2">
      <c r="B8" s="4" t="s">
        <v>90</v>
      </c>
      <c r="C8" s="56">
        <v>1400</v>
      </c>
      <c r="D8" s="5"/>
    </row>
    <row r="9" spans="2:6" x14ac:dyDescent="0.2">
      <c r="B9" s="4" t="s">
        <v>98</v>
      </c>
      <c r="C9" s="56">
        <v>1400</v>
      </c>
      <c r="D9" s="5"/>
    </row>
    <row r="10" spans="2:6" x14ac:dyDescent="0.2">
      <c r="B10" s="4" t="s">
        <v>99</v>
      </c>
      <c r="C10" s="56">
        <v>1750</v>
      </c>
      <c r="D10" s="5"/>
    </row>
    <row r="11" spans="2:6" s="6" customFormat="1" ht="13.5" thickBot="1" x14ac:dyDescent="0.25"/>
    <row r="13" spans="2:6" x14ac:dyDescent="0.2">
      <c r="B13" s="9" t="s">
        <v>100</v>
      </c>
      <c r="C13" s="9" t="s">
        <v>102</v>
      </c>
      <c r="D13" s="9" t="s">
        <v>101</v>
      </c>
    </row>
    <row r="14" spans="2:6" x14ac:dyDescent="0.2">
      <c r="B14" s="4" t="s">
        <v>89</v>
      </c>
      <c r="C14" s="56">
        <v>25000</v>
      </c>
      <c r="D14" s="5"/>
    </row>
    <row r="15" spans="2:6" x14ac:dyDescent="0.2">
      <c r="B15" s="4" t="s">
        <v>90</v>
      </c>
      <c r="C15" s="56">
        <v>32400</v>
      </c>
      <c r="D15" s="5"/>
    </row>
    <row r="16" spans="2:6" x14ac:dyDescent="0.2">
      <c r="B16" s="4" t="s">
        <v>98</v>
      </c>
      <c r="C16" s="56">
        <v>28600</v>
      </c>
      <c r="D16" s="5"/>
    </row>
    <row r="17" spans="2:4" x14ac:dyDescent="0.2">
      <c r="B17" s="4" t="s">
        <v>99</v>
      </c>
      <c r="C17" s="56">
        <v>45000</v>
      </c>
      <c r="D17" s="5"/>
    </row>
    <row r="18" spans="2:4" x14ac:dyDescent="0.2">
      <c r="B18" s="16" t="s">
        <v>103</v>
      </c>
      <c r="C18" s="5"/>
    </row>
  </sheetData>
  <mergeCells count="2">
    <mergeCell ref="B4:C4"/>
    <mergeCell ref="B2:F2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45"/>
  <sheetViews>
    <sheetView workbookViewId="0">
      <selection activeCell="D11" sqref="D11"/>
    </sheetView>
  </sheetViews>
  <sheetFormatPr baseColWidth="10" defaultRowHeight="12.75" x14ac:dyDescent="0.2"/>
  <cols>
    <col min="1" max="1" width="6" customWidth="1"/>
    <col min="2" max="3" width="18.7109375" customWidth="1"/>
    <col min="4" max="4" width="20.28515625" customWidth="1"/>
    <col min="5" max="5" width="31" customWidth="1"/>
  </cols>
  <sheetData>
    <row r="2" spans="2:5" x14ac:dyDescent="0.2">
      <c r="B2" s="81" t="s">
        <v>159</v>
      </c>
      <c r="C2" s="82"/>
      <c r="D2" s="82"/>
      <c r="E2" s="60" t="s">
        <v>156</v>
      </c>
    </row>
    <row r="3" spans="2:5" x14ac:dyDescent="0.2">
      <c r="B3" s="83" t="s">
        <v>158</v>
      </c>
      <c r="C3" s="84"/>
      <c r="D3" s="84"/>
      <c r="E3" s="61" t="s">
        <v>157</v>
      </c>
    </row>
    <row r="5" spans="2:5" x14ac:dyDescent="0.2">
      <c r="B5" s="9" t="s">
        <v>142</v>
      </c>
      <c r="C5" s="9" t="s">
        <v>31</v>
      </c>
      <c r="D5" s="9" t="s">
        <v>154</v>
      </c>
      <c r="E5" s="9" t="s">
        <v>155</v>
      </c>
    </row>
    <row r="6" spans="2:5" x14ac:dyDescent="0.2">
      <c r="B6" s="27">
        <v>1</v>
      </c>
      <c r="C6" s="26" t="s">
        <v>148</v>
      </c>
      <c r="D6" s="20">
        <v>5200</v>
      </c>
      <c r="E6" s="28"/>
    </row>
    <row r="7" spans="2:5" x14ac:dyDescent="0.2">
      <c r="B7" s="27">
        <v>2</v>
      </c>
      <c r="C7" s="26" t="s">
        <v>82</v>
      </c>
      <c r="D7" s="20">
        <v>1200</v>
      </c>
      <c r="E7" s="28"/>
    </row>
    <row r="8" spans="2:5" x14ac:dyDescent="0.2">
      <c r="B8" s="27">
        <v>3</v>
      </c>
      <c r="C8" s="26" t="s">
        <v>73</v>
      </c>
      <c r="D8" s="20">
        <v>560</v>
      </c>
      <c r="E8" s="28"/>
    </row>
    <row r="9" spans="2:5" x14ac:dyDescent="0.2">
      <c r="B9" s="27">
        <v>4</v>
      </c>
      <c r="C9" s="26" t="s">
        <v>69</v>
      </c>
      <c r="D9" s="20">
        <v>4980</v>
      </c>
      <c r="E9" s="28"/>
    </row>
    <row r="10" spans="2:5" x14ac:dyDescent="0.2">
      <c r="B10" s="27">
        <v>5</v>
      </c>
      <c r="C10" s="26" t="s">
        <v>152</v>
      </c>
      <c r="D10" s="20">
        <v>960</v>
      </c>
      <c r="E10" s="28"/>
    </row>
    <row r="11" spans="2:5" x14ac:dyDescent="0.2">
      <c r="B11" s="27">
        <v>6</v>
      </c>
      <c r="C11" s="26" t="s">
        <v>150</v>
      </c>
      <c r="D11" s="20">
        <v>3690</v>
      </c>
      <c r="E11" s="28"/>
    </row>
    <row r="12" spans="2:5" x14ac:dyDescent="0.2">
      <c r="B12" s="27">
        <v>7</v>
      </c>
      <c r="C12" s="26" t="s">
        <v>153</v>
      </c>
      <c r="D12" s="20">
        <v>10200</v>
      </c>
      <c r="E12" s="28"/>
    </row>
    <row r="13" spans="2:5" x14ac:dyDescent="0.2">
      <c r="B13" s="27">
        <v>8</v>
      </c>
      <c r="C13" s="26" t="s">
        <v>146</v>
      </c>
      <c r="D13" s="20">
        <v>1050</v>
      </c>
      <c r="E13" s="28"/>
    </row>
    <row r="14" spans="2:5" x14ac:dyDescent="0.2">
      <c r="B14" s="27">
        <v>9</v>
      </c>
      <c r="C14" s="26" t="s">
        <v>143</v>
      </c>
      <c r="D14" s="20">
        <v>1590</v>
      </c>
      <c r="E14" s="28"/>
    </row>
    <row r="15" spans="2:5" x14ac:dyDescent="0.2">
      <c r="B15" s="27">
        <v>10</v>
      </c>
      <c r="C15" s="26" t="s">
        <v>145</v>
      </c>
      <c r="D15" s="20">
        <v>12800</v>
      </c>
      <c r="E15" s="28"/>
    </row>
    <row r="16" spans="2:5" x14ac:dyDescent="0.2">
      <c r="B16" s="27">
        <v>11</v>
      </c>
      <c r="C16" s="26" t="s">
        <v>28</v>
      </c>
      <c r="D16" s="20">
        <v>900</v>
      </c>
      <c r="E16" s="28"/>
    </row>
    <row r="17" spans="2:5" x14ac:dyDescent="0.2">
      <c r="B17" s="27">
        <v>12</v>
      </c>
      <c r="C17" s="26" t="s">
        <v>144</v>
      </c>
      <c r="D17" s="20">
        <v>8600</v>
      </c>
      <c r="E17" s="28"/>
    </row>
    <row r="18" spans="2:5" x14ac:dyDescent="0.2">
      <c r="B18" s="27">
        <v>13</v>
      </c>
      <c r="C18" s="26" t="s">
        <v>147</v>
      </c>
      <c r="D18" s="20">
        <v>7900</v>
      </c>
      <c r="E18" s="28"/>
    </row>
    <row r="19" spans="2:5" x14ac:dyDescent="0.2">
      <c r="B19" s="27">
        <v>14</v>
      </c>
      <c r="C19" s="26" t="s">
        <v>151</v>
      </c>
      <c r="D19" s="20">
        <v>1990</v>
      </c>
      <c r="E19" s="28"/>
    </row>
    <row r="20" spans="2:5" x14ac:dyDescent="0.2">
      <c r="B20" s="27">
        <v>15</v>
      </c>
      <c r="C20" s="26" t="s">
        <v>149</v>
      </c>
      <c r="D20" s="20">
        <v>4240</v>
      </c>
      <c r="E20" s="28"/>
    </row>
    <row r="21" spans="2:5" x14ac:dyDescent="0.2">
      <c r="B21" s="27">
        <v>16</v>
      </c>
      <c r="C21" s="26" t="s">
        <v>71</v>
      </c>
      <c r="D21" s="20">
        <v>2680</v>
      </c>
      <c r="E21" s="28"/>
    </row>
    <row r="22" spans="2:5" x14ac:dyDescent="0.2">
      <c r="B22" s="27">
        <v>17</v>
      </c>
      <c r="C22" s="26" t="s">
        <v>91</v>
      </c>
      <c r="D22" s="20">
        <v>6100</v>
      </c>
      <c r="E22" s="28"/>
    </row>
    <row r="23" spans="2:5" s="6" customFormat="1" ht="13.5" thickBot="1" x14ac:dyDescent="0.25"/>
    <row r="25" spans="2:5" x14ac:dyDescent="0.2">
      <c r="B25" s="81" t="s">
        <v>115</v>
      </c>
      <c r="C25" s="82"/>
      <c r="D25" s="62">
        <v>0.1</v>
      </c>
    </row>
    <row r="26" spans="2:5" x14ac:dyDescent="0.2">
      <c r="B26" s="83" t="s">
        <v>116</v>
      </c>
      <c r="C26" s="84"/>
      <c r="D26" s="63">
        <v>0.12</v>
      </c>
    </row>
    <row r="28" spans="2:5" x14ac:dyDescent="0.2">
      <c r="B28" s="21" t="s">
        <v>111</v>
      </c>
      <c r="C28" s="21" t="s">
        <v>102</v>
      </c>
      <c r="D28" s="21" t="s">
        <v>112</v>
      </c>
    </row>
    <row r="29" spans="2:5" x14ac:dyDescent="0.2">
      <c r="B29" s="4" t="s">
        <v>80</v>
      </c>
      <c r="C29" s="20">
        <v>15000</v>
      </c>
      <c r="D29" s="5"/>
    </row>
    <row r="30" spans="2:5" x14ac:dyDescent="0.2">
      <c r="B30" s="4" t="s">
        <v>93</v>
      </c>
      <c r="C30" s="20">
        <v>18000</v>
      </c>
      <c r="D30" s="5"/>
    </row>
    <row r="31" spans="2:5" x14ac:dyDescent="0.2">
      <c r="B31" s="4" t="s">
        <v>77</v>
      </c>
      <c r="C31" s="20">
        <v>24000</v>
      </c>
      <c r="D31" s="5"/>
    </row>
    <row r="32" spans="2:5" x14ac:dyDescent="0.2">
      <c r="B32" s="4" t="s">
        <v>71</v>
      </c>
      <c r="C32" s="20">
        <v>19500</v>
      </c>
      <c r="D32" s="5"/>
    </row>
    <row r="33" spans="2:5" x14ac:dyDescent="0.2">
      <c r="B33" s="4" t="s">
        <v>113</v>
      </c>
      <c r="C33" s="20">
        <v>28200</v>
      </c>
      <c r="D33" s="5"/>
    </row>
    <row r="34" spans="2:5" x14ac:dyDescent="0.2">
      <c r="B34" s="4" t="s">
        <v>114</v>
      </c>
      <c r="C34" s="20">
        <v>12000</v>
      </c>
      <c r="D34" s="5"/>
    </row>
    <row r="35" spans="2:5" s="6" customFormat="1" ht="13.5" thickBot="1" x14ac:dyDescent="0.25"/>
    <row r="38" spans="2:5" x14ac:dyDescent="0.2">
      <c r="B38" s="85" t="s">
        <v>160</v>
      </c>
      <c r="C38" s="86"/>
      <c r="D38" s="86"/>
      <c r="E38" s="64" t="s">
        <v>178</v>
      </c>
    </row>
    <row r="40" spans="2:5" x14ac:dyDescent="0.2">
      <c r="B40" s="8" t="s">
        <v>34</v>
      </c>
      <c r="C40" s="8" t="s">
        <v>35</v>
      </c>
      <c r="D40" s="8" t="s">
        <v>36</v>
      </c>
      <c r="E40" s="8"/>
    </row>
    <row r="41" spans="2:5" x14ac:dyDescent="0.2">
      <c r="B41" s="12">
        <f ca="1">TODAY()-29</f>
        <v>44953</v>
      </c>
      <c r="C41" s="12">
        <f ca="1">TODAY()</f>
        <v>44982</v>
      </c>
      <c r="D41" s="11">
        <f ca="1">C41-B41</f>
        <v>29</v>
      </c>
      <c r="E41" s="5"/>
    </row>
    <row r="42" spans="2:5" x14ac:dyDescent="0.2">
      <c r="B42" s="12">
        <f ca="1">TODAY()-62</f>
        <v>44920</v>
      </c>
      <c r="C42" s="12">
        <f ca="1">TODAY()</f>
        <v>44982</v>
      </c>
      <c r="D42" s="11">
        <f ca="1">C42-B42</f>
        <v>62</v>
      </c>
      <c r="E42" s="5"/>
    </row>
    <row r="43" spans="2:5" x14ac:dyDescent="0.2">
      <c r="B43" s="12">
        <f ca="1">TODAY()-35</f>
        <v>44947</v>
      </c>
      <c r="C43" s="12">
        <f ca="1">TODAY()</f>
        <v>44982</v>
      </c>
      <c r="D43" s="11">
        <f ca="1">C43-B43</f>
        <v>35</v>
      </c>
      <c r="E43" s="5"/>
    </row>
    <row r="44" spans="2:5" x14ac:dyDescent="0.2">
      <c r="B44" s="12">
        <f ca="1">TODAY()-10</f>
        <v>44972</v>
      </c>
      <c r="C44" s="12">
        <f ca="1">TODAY()</f>
        <v>44982</v>
      </c>
      <c r="D44" s="11">
        <f ca="1">C44-B44</f>
        <v>10</v>
      </c>
      <c r="E44" s="5"/>
    </row>
    <row r="45" spans="2:5" x14ac:dyDescent="0.2">
      <c r="B45" s="12">
        <f ca="1">TODAY()-58</f>
        <v>44924</v>
      </c>
      <c r="C45" s="12">
        <f ca="1">TODAY()</f>
        <v>44982</v>
      </c>
      <c r="D45" s="11">
        <f ca="1">C45-B45</f>
        <v>58</v>
      </c>
      <c r="E45" s="5"/>
    </row>
  </sheetData>
  <mergeCells count="5">
    <mergeCell ref="B2:D2"/>
    <mergeCell ref="B3:D3"/>
    <mergeCell ref="B38:D38"/>
    <mergeCell ref="B25:C25"/>
    <mergeCell ref="B26:C26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I33" sqref="I33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36" sqref="F36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J37" sqref="J37"/>
    </sheetView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RowHeight="12.75" x14ac:dyDescent="0.2"/>
  <sheetData>
    <row r="1" spans="1:1" x14ac:dyDescent="0.2">
      <c r="A1" t="s">
        <v>4</v>
      </c>
    </row>
    <row r="2" spans="1:1" x14ac:dyDescent="0.2">
      <c r="A2" t="s">
        <v>5</v>
      </c>
    </row>
    <row r="3" spans="1:1" x14ac:dyDescent="0.2">
      <c r="A3" t="s">
        <v>6</v>
      </c>
    </row>
    <row r="4" spans="1:1" x14ac:dyDescent="0.2">
      <c r="A4" t="s">
        <v>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Übernachtungen</vt:lpstr>
      <vt:lpstr>Funktionen</vt:lpstr>
      <vt:lpstr>Funktionen2</vt:lpstr>
      <vt:lpstr>Absolute Bezüge</vt:lpstr>
      <vt:lpstr>Wenn()-Funktion</vt:lpstr>
      <vt:lpstr>benutzerdefiniertes Format</vt:lpstr>
      <vt:lpstr>Drucken</vt:lpstr>
      <vt:lpstr>Formatierung</vt:lpstr>
      <vt:lpstr>Zeilen Spalten</vt:lpstr>
      <vt:lpstr>Ausblenden</vt:lpstr>
      <vt:lpstr>Sortieren</vt:lpstr>
      <vt:lpstr>Ersetzen</vt:lpstr>
      <vt:lpstr>Fehlermeldungen</vt:lpstr>
      <vt:lpstr>Kopieren-Einfügen</vt:lpstr>
      <vt:lpstr>Tastaturkürzel</vt:lpstr>
      <vt:lpstr>Grafik einfügen - Zeichnen</vt:lpstr>
      <vt:lpstr>Fenster</vt:lpstr>
      <vt:lpstr>Seitenansicht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Mochmann</dc:creator>
  <cp:lastModifiedBy>Sandra Breitenberger</cp:lastModifiedBy>
  <cp:lastPrinted>2005-08-11T12:00:59Z</cp:lastPrinted>
  <dcterms:created xsi:type="dcterms:W3CDTF">2004-04-17T16:25:18Z</dcterms:created>
  <dcterms:modified xsi:type="dcterms:W3CDTF">2023-02-25T18:35:48Z</dcterms:modified>
</cp:coreProperties>
</file>